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835" tabRatio="744" firstSheet="1" activeTab="1"/>
  </bookViews>
  <sheets>
    <sheet name="Справка по поставщикам" sheetId="1" r:id="rId1"/>
    <sheet name="Диаграмма Ганта" sheetId="2" r:id="rId2"/>
  </sheets>
  <definedNames>
    <definedName name="_xlnm.Print_Area" localSheetId="1">'Диаграмма Ганта'!$A$1:$N$15</definedName>
    <definedName name="_xlnm.Print_Area" localSheetId="0">'Справка по поставщикам'!$A$1:$K$80</definedName>
  </definedNames>
  <calcPr fullCalcOnLoad="1"/>
</workbook>
</file>

<file path=xl/sharedStrings.xml><?xml version="1.0" encoding="utf-8"?>
<sst xmlns="http://schemas.openxmlformats.org/spreadsheetml/2006/main" count="428" uniqueCount="191">
  <si>
    <t>1 декада</t>
  </si>
  <si>
    <t>2 декада</t>
  </si>
  <si>
    <t>3 декада</t>
  </si>
  <si>
    <t>№                  п.п.</t>
  </si>
  <si>
    <t>Наименование ресурса</t>
  </si>
  <si>
    <t>Вид ресурса</t>
  </si>
  <si>
    <t>Поставщик                 ресурса</t>
  </si>
  <si>
    <t>Адрес поставщика</t>
  </si>
  <si>
    <t>Контактное лицо, телефон</t>
  </si>
  <si>
    <t>План закупа в 2005 г.</t>
  </si>
  <si>
    <t>Категория поставщика</t>
  </si>
  <si>
    <t>Комментарии</t>
  </si>
  <si>
    <t>Цена,              руб.</t>
  </si>
  <si>
    <t>Общая стоимость, руб.</t>
  </si>
  <si>
    <t>1. ГСМ</t>
  </si>
  <si>
    <t>Дизельное топливо</t>
  </si>
  <si>
    <t>ОАО "НК Роснефть-Ставрополье"</t>
  </si>
  <si>
    <t>г. Ставрополь</t>
  </si>
  <si>
    <t>Евгений Звездилин - региональный менеджер,              (8652) 95-69-50</t>
  </si>
  <si>
    <t>Р/М</t>
  </si>
  <si>
    <t>Прогнозируемое приобретение согласно бюджета</t>
  </si>
  <si>
    <t>Бензин А-76</t>
  </si>
  <si>
    <t>Сжиженный газ</t>
  </si>
  <si>
    <t>ЗАО "Газтранссервис"</t>
  </si>
  <si>
    <t>г. Ипатово</t>
  </si>
  <si>
    <t>(86542) 2-18-47 - секретарь</t>
  </si>
  <si>
    <t>Р</t>
  </si>
  <si>
    <t>ООО "СтавНЕФТЭК"</t>
  </si>
  <si>
    <t>Агурицев Александр Анатольевич - зам. ген. директора,                               (8652) 94-79-01/03</t>
  </si>
  <si>
    <t>Фактически приобретенное топливо</t>
  </si>
  <si>
    <t>ОАО "Нефтегазовая компания "Ставрополье"</t>
  </si>
  <si>
    <t>Соснов Анатолий Васильевич - зам. ген. директора,                (8652) 23-19-49/46</t>
  </si>
  <si>
    <t>Дизельное топливо, бензин</t>
  </si>
  <si>
    <t>ООО ТД "Юкос"</t>
  </si>
  <si>
    <t>Татьяна Николаевна - нач. коммерческого отдела,                    (8652) 37-30-66/17</t>
  </si>
  <si>
    <t>-</t>
  </si>
  <si>
    <t>М</t>
  </si>
  <si>
    <t>Данные используются исключительно для мониторинга цен</t>
  </si>
  <si>
    <t>ОАО "Лукойл-КМВ"</t>
  </si>
  <si>
    <t>г. Пятигорск</t>
  </si>
  <si>
    <t>(87922) 6-76-79 - ком. отдел;                                      7-54-72 - секретарь</t>
  </si>
  <si>
    <t>ЗАО "Концерн Нефтепродукт"/               ООО "СтавНЕФТЭК"</t>
  </si>
  <si>
    <t>г. Михайловск/         г. Ставрополь</t>
  </si>
  <si>
    <t>Олег Тофикович - зам. ген. директора,                                              (8652) 95-37-04;                                   46-56-37/                              Агурицев Александр Анатольевич - ком. директор,                                      (8652) 94-79-01/03</t>
  </si>
  <si>
    <t>Хранение</t>
  </si>
  <si>
    <t>2. Минеральные удобрения</t>
  </si>
  <si>
    <t>Азотные и сложные минеральные удобрения</t>
  </si>
  <si>
    <t xml:space="preserve">ООО "Тандем" </t>
  </si>
  <si>
    <t>г. Невинномысск</t>
  </si>
  <si>
    <t>Ген. директор Кучеренко Андрей Васильевич (86554)              6-96-00 Инна Валерьевна (маркетинговый отдел);                        6-06-81, 6-81-71ф</t>
  </si>
  <si>
    <t>аммиачная селитра, договор уже заключен</t>
  </si>
  <si>
    <t xml:space="preserve">ООО "Аграрник" </t>
  </si>
  <si>
    <t>г. Невинномысск Ставропольского края</t>
  </si>
  <si>
    <t>(86554) 6-65-91                                 Вера Николаевна Магомедова - директор</t>
  </si>
  <si>
    <t>По БП-2005 кроме аммиачной селитры еще планируется закупка 1264 т амммофоса по цене 7700 руб/т на сумму 9 732 800 руб. и 597 т мочевины по 7500 руб/т на сумму 4 477 500 руб. Конкретная цена на удобрения и поставщик будут определены по результатам переговоров</t>
  </si>
  <si>
    <t>отрицательное заключение Департамента безопасности</t>
  </si>
  <si>
    <t xml:space="preserve">ОАО "Прикумскагроснаб" </t>
  </si>
  <si>
    <t>г. Буденновск Ставропольского края</t>
  </si>
  <si>
    <t>(86559) 3-47-55 директор Ищенко Юрий Иванович</t>
  </si>
  <si>
    <t xml:space="preserve">ООО "МиГ-Агрохим" </t>
  </si>
  <si>
    <t>г. Ессентуки Ставропольского края</t>
  </si>
  <si>
    <t>(87934) 2-56-03,2-05-06 финансовый директор Еремеева Елена Николаевна</t>
  </si>
  <si>
    <t>г. Ростов-на-Дону</t>
  </si>
  <si>
    <t>Директор Бузыкин Николай Иванович, специалист отдела продаж Исайкин Андрей Михайлович                       (863) 272-81-58, 245-85-34</t>
  </si>
  <si>
    <t xml:space="preserve">ОАО "Минудобрения" </t>
  </si>
  <si>
    <t xml:space="preserve">г. Россошь Воронежской обл. </t>
  </si>
  <si>
    <t>(07396)2-83-87 - отдел продаж (специалист Шестопалова Юлия Викторовна), 2-79-90 - начальник отдела продаж Дегтярева Таисия Александровна</t>
  </si>
  <si>
    <t>ЗАО "Куйбышевазот"</t>
  </si>
  <si>
    <t>г. Самара</t>
  </si>
  <si>
    <t>(8482) 29-10-66 - управление сбыта</t>
  </si>
  <si>
    <t xml:space="preserve">ЗАО "МХК-ЕвроХим" </t>
  </si>
  <si>
    <t>г. Москва</t>
  </si>
  <si>
    <t>Самсония Ирина, главный специалист отдела поставок, тел 795-25-33, вн. 2923</t>
  </si>
  <si>
    <t>ООО "Регион-Агро-Ставрополь"</t>
  </si>
  <si>
    <t>(8652) 29-65-32 - Китаев Александр, 29-65-34 директор Шевченко Владимир Александрович</t>
  </si>
  <si>
    <t>ООО фирма "Северо-Кавказский Агрохим"</t>
  </si>
  <si>
    <t xml:space="preserve">(8652)94-12-77, 94-51-94 специалист по ядохимикатам и удобрениям Нина Яковлевна, секретарь Даша </t>
  </si>
  <si>
    <t>ОАО "Акронагросбыт"</t>
  </si>
  <si>
    <t>247-03-39-</t>
  </si>
  <si>
    <t>ООО "МеталлХимТранс"</t>
  </si>
  <si>
    <t>(07396) 5-77-71, 72, 73</t>
  </si>
  <si>
    <t>3. СХЗР</t>
  </si>
  <si>
    <t>По БП-2005 планируется закупка 19 наименований пестицидов общим объемом 30 173 л на сумму 19 385 тыс. руб., конкретная цена на них и поставщик будут определены по результатам переговоров. Первые закупки намечены на февраль</t>
  </si>
  <si>
    <t>ООО "Фонд Экономического Содействия"</t>
  </si>
  <si>
    <t>(8652) 35-92-04, 35-51-53 начальник отдела продаж Вегера А.А.</t>
  </si>
  <si>
    <t>ООО "Агролига России"</t>
  </si>
  <si>
    <t>937-32-75, Пономарев Сергей Валерьевич</t>
  </si>
  <si>
    <t>ЗАО "Фирма "Август"</t>
  </si>
  <si>
    <t>787-08-00</t>
  </si>
  <si>
    <t>4. Запасные части</t>
  </si>
  <si>
    <t>Запчасти для тракторов, с/х машин и комбайнов</t>
  </si>
  <si>
    <t>ООО "НТЦ"</t>
  </si>
  <si>
    <t>г. Михайловск</t>
  </si>
  <si>
    <t>Василий Капитонов,                       Рахимова Марина - менеджеры,                         (865253) 94-59-88</t>
  </si>
  <si>
    <t>Фактически приобретенные запчасти</t>
  </si>
  <si>
    <t>Приобретение запчастей согласно бизнес плана</t>
  </si>
  <si>
    <t>ЗАО "Донснаб"</t>
  </si>
  <si>
    <t>г. Батайск</t>
  </si>
  <si>
    <t>Короленко Ирина Дмитриевна - нач. ком. отдела,                             Коробко Олег Игоревич;                (8636) 95-49-04</t>
  </si>
  <si>
    <t>ЗАО КПК "Ставропольстройопторг"</t>
  </si>
  <si>
    <t>(8652) 94-63-98</t>
  </si>
  <si>
    <t>Ставрополь</t>
  </si>
  <si>
    <t>Воронеж</t>
  </si>
  <si>
    <t>ООО "Лукойл-Нижневолжскнефтепродукт"</t>
  </si>
  <si>
    <t>г. Воронеж</t>
  </si>
  <si>
    <t>РаспоповСергей Николаевич - нач. отдела продаж,                            (0732) 76-37-30, 76-44-44</t>
  </si>
  <si>
    <t>ООО "ЮкосВоронежТерминал"</t>
  </si>
  <si>
    <t>Чулюков Сергей Анатольевич, (0732) 77-27-42, 77-11-89,               77-65-36</t>
  </si>
  <si>
    <t>ООО "Курскоблнефтепродукт"</t>
  </si>
  <si>
    <t>Буров Владимир Николаевич - директор,                                          (0712) 51-27-49, 52-16-53/72</t>
  </si>
  <si>
    <t>г. Курск</t>
  </si>
  <si>
    <t>Масло</t>
  </si>
  <si>
    <t>ЗАО "Элнафт"</t>
  </si>
  <si>
    <t>г. Мытищи</t>
  </si>
  <si>
    <t>Добрушина Елена Саввична - нач. отдела продаж,                     (242) 5-64-00, 25-65-00</t>
  </si>
  <si>
    <t>Скоморохов Владимир Михайлович - директор,                       (0732) 77-58-28, 77-92-83</t>
  </si>
  <si>
    <t>ООО "Бюна",                        ООО "Бином"</t>
  </si>
  <si>
    <t>По БП планируется приобретение в течение года для Воронежа: 426т д/т на сумму 6 730,8 тыс. руб., 130т бензина А-76 на сумму 2 340 тыс. руб., 7т масла на сумму 175 тыс. руб.; для Курска: 363 д/т на сумму 5 735,4 тыс. руб., 110т бензина А-76 на сумму 1 980 тыс. руб., 15,29т масла на сумму 382,25 тыс. руб.</t>
  </si>
  <si>
    <t>ИТОГО по ГСМ Ставрополь:</t>
  </si>
  <si>
    <t>ИТОГО по ГСМ Воронеж:</t>
  </si>
  <si>
    <t>ИТОГО по запасным частям Ставрополь:</t>
  </si>
  <si>
    <t>Шины для тракторов, автомобилей и с/х машин</t>
  </si>
  <si>
    <t>ОАО "Группа Росшина"</t>
  </si>
  <si>
    <t>Дивицкий Александр Александрович - нач. отдела продаж, (095) 916-08-21</t>
  </si>
  <si>
    <t>ОАО "Воронежагропромкомплект"</t>
  </si>
  <si>
    <t>(0732) 72-29-27, 76-04-72,                 72-44-75</t>
  </si>
  <si>
    <t>ООО "Крона-95"</t>
  </si>
  <si>
    <t>Копылов Владимир      Николаевич - зам. директора,                               (0732) 72-51-91, 78-78-83</t>
  </si>
  <si>
    <t>ООО "Эридан-2000"</t>
  </si>
  <si>
    <t>Запчасти для тракторов, с/х машин и комбайнов, шины</t>
  </si>
  <si>
    <t>Ницберг Ирина Вадимовна - нач. отдела сбыта,                                      (095) 107-13-03, 588-34-94</t>
  </si>
  <si>
    <t>Бумажные мешки для семян</t>
  </si>
  <si>
    <t>ООО "Лесная Лавка"</t>
  </si>
  <si>
    <t>Пашетова Маргарита Юрьевна, Попов Владимир - менеджеры по продажам,                                   (095) 286-08-06, 286-84-65</t>
  </si>
  <si>
    <t>ОАО "Аграрник"</t>
  </si>
  <si>
    <t>Козявин Александр Александрович - директор, (0712) 37-78-20, 37-14-45</t>
  </si>
  <si>
    <t>ООО "Политоргсервис"</t>
  </si>
  <si>
    <t>ИТОГО по запасным частям Воронеж:</t>
  </si>
  <si>
    <t>Ед.         изм.</t>
  </si>
  <si>
    <t>Объем            закупки</t>
  </si>
  <si>
    <t>тн</t>
  </si>
  <si>
    <t>л</t>
  </si>
  <si>
    <t>Дизельное топливо, бензин, масло</t>
  </si>
  <si>
    <t>Приобретение масла согласно бюджета</t>
  </si>
  <si>
    <t>Планируется приобретение в течение года на общую сумму 2 258 тыс. руб.</t>
  </si>
  <si>
    <t>Планируется приобретение в течение года на общую сумму 3 981 тыс. руб.</t>
  </si>
  <si>
    <t>ЗАО "Ростагронова"                (дилер "Акрона")</t>
  </si>
  <si>
    <t>руб.</t>
  </si>
  <si>
    <t>шт.</t>
  </si>
  <si>
    <t>г. Алексеевка Белгородской обл.</t>
  </si>
  <si>
    <t>ООО "Регион-Агро-Курск"</t>
  </si>
  <si>
    <t>247-03-39</t>
  </si>
  <si>
    <t>ООО "Агроминерал"</t>
  </si>
  <si>
    <t>Москва</t>
  </si>
  <si>
    <t>139-02-04, 998-99-07-ф, ген. директор Шахов С.А.</t>
  </si>
  <si>
    <t>ОАО "Агрохим"                    (дилер "Акрона")</t>
  </si>
  <si>
    <t>Сычев Василий Гаврилович, зам. директора,                              (07234) 3-04-00, -37</t>
  </si>
  <si>
    <t>(8482) 29-10-66 -                       управление сбыта</t>
  </si>
  <si>
    <t>(0712) 35-27-86, 35-88-59,                   32-50-24</t>
  </si>
  <si>
    <t>(0712) 37-19-42 -         коммерческий отдел</t>
  </si>
  <si>
    <t>ИТОГО по минеральным удобрениям Ставрополь:</t>
  </si>
  <si>
    <t>ИТОГО по минеральным удобрениям Воронеж:</t>
  </si>
  <si>
    <t>По БП-2005 планируется закупка 14 наименований пестицидов общим объемом 13 319 л на сумму 9 662 тыс. руб. для своих площадей. Для протравливания семян ячменя на продажу закуплено 2 650 л протравителя Дивиденд Стар на сумму 1 319 тыс. руб. у фирмы "Агролига России". Условия поставки и конкретный поставщик каждый раз определяются по результатам переговоров.</t>
  </si>
  <si>
    <t>ООО "Сингента"</t>
  </si>
  <si>
    <t>ООО "ТЕРРА-Технолоджи-Центр"</t>
  </si>
  <si>
    <t>105-00-58</t>
  </si>
  <si>
    <t>(8652) 35-92-04, 35-51-53 начальник отдела продаж Вегера Александр Андреевич</t>
  </si>
  <si>
    <t>Гербециды, фунгециды, инсектициды</t>
  </si>
  <si>
    <t>ИТОГО по СХЗР Ставрополь:</t>
  </si>
  <si>
    <t>ИТОГО по СХЗР Воронеж:</t>
  </si>
  <si>
    <t>933-77-50/51</t>
  </si>
  <si>
    <t>По БП-2005 планируется закупка 1256 т аммиачной селитры по 4500 руб./т на сумму 5 650 тыс. руб., 36 т мочевины по 7500 руб./т на сумму 267 тыс. руб., 364 т диаммофоски по 6200 руб/т на сумму           2 259 тыс. руб. Конкретная цена на удобрения и поставщик будут определены по результатам переговоров. Реально закупки минеральных удобрений начнутся в феврале-марте (в зависимости от финансовой ситуации)</t>
  </si>
  <si>
    <t>Справка по поставщикам МТР для ОАО "АгРосХлебопродукт" и ООО "Агросхлебопродукт-Воронеж" в 2005 году.</t>
  </si>
  <si>
    <t>М/Х</t>
  </si>
  <si>
    <r>
      <t>Категории:</t>
    </r>
    <r>
      <rPr>
        <sz val="10"/>
        <rFont val="Arial Cyr"/>
        <family val="0"/>
      </rPr>
      <t xml:space="preserve"> Р - рабочая; М - мониторинг; Х - использовать только для мониторинга (отрицательное заключение службы безопасности).</t>
    </r>
  </si>
  <si>
    <t>Встреча с главой администрации г. Троицка Московской области.</t>
  </si>
  <si>
    <t>Встреча с министром строительства Московской области.</t>
  </si>
  <si>
    <t>Наименование мероприятия</t>
  </si>
  <si>
    <t>4 декада</t>
  </si>
  <si>
    <t>Направление писем и встреча с чиновниками администрации президента РФ.</t>
  </si>
  <si>
    <t>Определение даты проведения митинга (акции протеста) и подача заявки в администрацию г. Троицк,</t>
  </si>
  <si>
    <t>Подготовка вопросов, речей и плана проведения митинга</t>
  </si>
  <si>
    <t>Июнь 2006 г.</t>
  </si>
  <si>
    <t>Июль 2006 г.</t>
  </si>
  <si>
    <t>График оперативных мероприятий ТСЖ "Дружба" на июнь-август 2006 г.</t>
  </si>
  <si>
    <t>Август 2006 г.</t>
  </si>
  <si>
    <t>Проведение митингав конце июля 2006 г. в г. Троицк,  напротив недостроенных домов Д-9 и Д-11.</t>
  </si>
  <si>
    <t xml:space="preserve">Направление открытого письма президенту РФ Путину В.В., с требованием проявить политическую волю и привлечь к уголовной ответственности не добросовестных застройщиков, депутатов и чиновников их покрывающих, а также выработать механизмы решения данной проблематики, гарантировать защиту и помощь пострадавшим гражданам от действий ЗАО «Группа компаний «Дружба».  </t>
  </si>
  <si>
    <t>Направление писем в адрес депутатов Государственной думы (фракция единая Россия) и встреча с представителями соинвесторов для обсуждения вопроса о статусе депутата Московской областной думы Игнатовой М.В. как Генерального директора ЗАО «Группа компаний «Дружба».</t>
  </si>
  <si>
    <t>Направление писем в адрес чиновников федерального уровня (Медведев Д.А. первый заместитель председателя правительства РФ) с просьбой разобраться в данной ситуации на встрече с представителями соинвесторов.</t>
  </si>
  <si>
    <t>Направление исков в суд с требованием возмещения ущерба за просрочку сдачи домов;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</si>
</sst>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i/>
      <u val="single"/>
      <sz val="10"/>
      <name val="Arial Cyr"/>
      <family val="2"/>
    </font>
    <font>
      <b/>
      <u val="single"/>
      <sz val="10"/>
      <color indexed="9"/>
      <name val="Arial Cyr"/>
      <family val="2"/>
    </font>
    <font>
      <b/>
      <sz val="16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43" fontId="0" fillId="0" borderId="0" xfId="18" applyAlignment="1">
      <alignment/>
    </xf>
    <xf numFmtId="43" fontId="0" fillId="0" borderId="4" xfId="18" applyBorder="1" applyAlignment="1">
      <alignment horizontal="center" vertical="center" wrapText="1"/>
    </xf>
    <xf numFmtId="43" fontId="0" fillId="0" borderId="1" xfId="18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3" fontId="0" fillId="0" borderId="1" xfId="18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43" fontId="2" fillId="3" borderId="4" xfId="18" applyFont="1" applyFill="1" applyBorder="1" applyAlignment="1">
      <alignment/>
    </xf>
    <xf numFmtId="0" fontId="0" fillId="0" borderId="7" xfId="0" applyBorder="1" applyAlignment="1">
      <alignment horizontal="center" vertical="center" wrapText="1"/>
    </xf>
    <xf numFmtId="3" fontId="0" fillId="0" borderId="1" xfId="0" applyNumberFormat="1" applyBorder="1" applyAlignment="1" applyProtection="1">
      <alignment horizontal="center" vertical="center" wrapText="1"/>
      <protection locked="0"/>
    </xf>
    <xf numFmtId="3" fontId="5" fillId="0" borderId="1" xfId="0" applyNumberFormat="1" applyFont="1" applyBorder="1" applyAlignment="1">
      <alignment horizontal="left" vertical="center" wrapText="1"/>
    </xf>
    <xf numFmtId="3" fontId="0" fillId="0" borderId="8" xfId="0" applyNumberFormat="1" applyBorder="1" applyAlignment="1" applyProtection="1">
      <alignment horizontal="center" vertical="center" wrapText="1"/>
      <protection locked="0"/>
    </xf>
    <xf numFmtId="3" fontId="0" fillId="0" borderId="1" xfId="0" applyNumberFormat="1" applyFont="1" applyBorder="1" applyAlignment="1" applyProtection="1">
      <alignment horizontal="left" vertical="center" wrapText="1"/>
      <protection locked="0"/>
    </xf>
    <xf numFmtId="3" fontId="0" fillId="0" borderId="8" xfId="0" applyNumberFormat="1" applyFont="1" applyBorder="1" applyAlignment="1" applyProtection="1">
      <alignment horizontal="center" vertical="center" wrapText="1"/>
      <protection locked="0"/>
    </xf>
    <xf numFmtId="3" fontId="0" fillId="0" borderId="3" xfId="0" applyNumberFormat="1" applyFont="1" applyBorder="1" applyAlignment="1" applyProtection="1">
      <alignment horizontal="left" vertical="center" wrapText="1"/>
      <protection locked="0"/>
    </xf>
    <xf numFmtId="3" fontId="0" fillId="0" borderId="5" xfId="0" applyNumberFormat="1" applyFont="1" applyBorder="1" applyAlignment="1" applyProtection="1">
      <alignment horizontal="center" vertical="center" wrapText="1"/>
      <protection locked="0"/>
    </xf>
    <xf numFmtId="3" fontId="0" fillId="0" borderId="1" xfId="0" applyNumberFormat="1" applyFont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3" fontId="0" fillId="0" borderId="1" xfId="18" applyBorder="1" applyAlignment="1">
      <alignment horizontal="center" vertical="center" wrapText="1"/>
    </xf>
    <xf numFmtId="43" fontId="0" fillId="0" borderId="4" xfId="18" applyFont="1" applyBorder="1" applyAlignment="1">
      <alignment horizontal="center" vertical="center" wrapText="1"/>
    </xf>
    <xf numFmtId="43" fontId="0" fillId="0" borderId="3" xfId="18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43" fontId="5" fillId="0" borderId="0" xfId="18" applyFont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/>
    </xf>
    <xf numFmtId="43" fontId="2" fillId="2" borderId="0" xfId="18" applyFont="1" applyFill="1" applyBorder="1" applyAlignment="1">
      <alignment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0" fillId="2" borderId="12" xfId="0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/>
    </xf>
    <xf numFmtId="43" fontId="2" fillId="3" borderId="15" xfId="18" applyFont="1" applyFill="1" applyBorder="1" applyAlignment="1">
      <alignment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 applyProtection="1">
      <alignment horizontal="left" vertical="center" wrapText="1"/>
      <protection locked="0"/>
    </xf>
    <xf numFmtId="3" fontId="5" fillId="0" borderId="1" xfId="0" applyNumberFormat="1" applyFont="1" applyBorder="1" applyAlignment="1" applyProtection="1">
      <alignment horizontal="center" vertical="center" wrapText="1"/>
      <protection locked="0"/>
    </xf>
    <xf numFmtId="0" fontId="2" fillId="3" borderId="21" xfId="0" applyFont="1" applyFill="1" applyBorder="1" applyAlignment="1">
      <alignment horizontal="left" vertical="center" wrapText="1"/>
    </xf>
    <xf numFmtId="0" fontId="0" fillId="3" borderId="22" xfId="0" applyFill="1" applyBorder="1" applyAlignment="1">
      <alignment horizontal="center" vertical="center"/>
    </xf>
    <xf numFmtId="3" fontId="0" fillId="0" borderId="3" xfId="0" applyNumberFormat="1" applyBorder="1" applyAlignment="1" applyProtection="1">
      <alignment horizontal="center" vertical="center" wrapText="1"/>
      <protection locked="0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3" xfId="0" applyFont="1" applyFill="1" applyBorder="1" applyAlignment="1">
      <alignment horizontal="left" vertical="center" wrapText="1"/>
    </xf>
    <xf numFmtId="3" fontId="0" fillId="2" borderId="23" xfId="0" applyNumberFormat="1" applyFont="1" applyFill="1" applyBorder="1" applyAlignment="1" applyProtection="1">
      <alignment horizontal="left" vertical="center" wrapText="1"/>
      <protection locked="0"/>
    </xf>
    <xf numFmtId="3" fontId="5" fillId="2" borderId="23" xfId="0" applyNumberFormat="1" applyFont="1" applyFill="1" applyBorder="1" applyAlignment="1">
      <alignment horizontal="left" vertical="center" wrapText="1"/>
    </xf>
    <xf numFmtId="3" fontId="5" fillId="2" borderId="23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3" fontId="0" fillId="0" borderId="5" xfId="0" applyNumberFormat="1" applyBorder="1" applyAlignment="1" applyProtection="1">
      <alignment horizontal="center" vertical="center" wrapText="1"/>
      <protection locked="0"/>
    </xf>
    <xf numFmtId="0" fontId="6" fillId="2" borderId="2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6" fillId="3" borderId="25" xfId="0" applyFont="1" applyFill="1" applyBorder="1" applyAlignment="1">
      <alignment/>
    </xf>
    <xf numFmtId="4" fontId="0" fillId="0" borderId="1" xfId="0" applyNumberFormat="1" applyFont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2" fontId="0" fillId="0" borderId="1" xfId="0" applyNumberForma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3" fontId="0" fillId="2" borderId="26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0" fillId="2" borderId="23" xfId="0" applyNumberFormat="1" applyFont="1" applyFill="1" applyBorder="1" applyAlignment="1">
      <alignment horizontal="left" vertical="center" wrapText="1"/>
    </xf>
    <xf numFmtId="4" fontId="5" fillId="2" borderId="23" xfId="0" applyNumberFormat="1" applyFont="1" applyFill="1" applyBorder="1" applyAlignment="1">
      <alignment horizontal="left"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3" fontId="0" fillId="2" borderId="0" xfId="0" applyNumberFormat="1" applyFont="1" applyFill="1" applyBorder="1" applyAlignment="1" applyProtection="1">
      <alignment horizontal="center" vertical="center" wrapText="1"/>
      <protection locked="0"/>
    </xf>
    <xf numFmtId="3" fontId="0" fillId="2" borderId="26" xfId="0" applyNumberFormat="1" applyFill="1" applyBorder="1" applyAlignment="1" applyProtection="1">
      <alignment horizontal="center" vertical="center" wrapText="1"/>
      <protection locked="0"/>
    </xf>
    <xf numFmtId="43" fontId="0" fillId="2" borderId="0" xfId="18" applyFont="1" applyFill="1" applyBorder="1" applyAlignment="1">
      <alignment horizontal="center" vertical="center" wrapText="1"/>
    </xf>
    <xf numFmtId="43" fontId="0" fillId="2" borderId="0" xfId="18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 wrapText="1"/>
    </xf>
    <xf numFmtId="43" fontId="0" fillId="2" borderId="12" xfId="18" applyFill="1" applyBorder="1" applyAlignment="1">
      <alignment/>
    </xf>
    <xf numFmtId="43" fontId="0" fillId="2" borderId="12" xfId="18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43" fontId="0" fillId="2" borderId="0" xfId="18" applyFill="1" applyBorder="1" applyAlignment="1">
      <alignment/>
    </xf>
    <xf numFmtId="43" fontId="0" fillId="2" borderId="0" xfId="18" applyFont="1" applyFill="1" applyBorder="1" applyAlignment="1">
      <alignment horizontal="center"/>
    </xf>
    <xf numFmtId="0" fontId="6" fillId="2" borderId="24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43" fontId="2" fillId="2" borderId="28" xfId="18" applyFont="1" applyFill="1" applyBorder="1" applyAlignment="1">
      <alignment/>
    </xf>
    <xf numFmtId="0" fontId="0" fillId="2" borderId="28" xfId="0" applyFill="1" applyBorder="1" applyAlignment="1">
      <alignment horizontal="center" vertical="center"/>
    </xf>
    <xf numFmtId="0" fontId="6" fillId="2" borderId="29" xfId="0" applyFont="1" applyFill="1" applyBorder="1" applyAlignment="1">
      <alignment/>
    </xf>
    <xf numFmtId="0" fontId="0" fillId="2" borderId="28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center" vertical="center" wrapText="1"/>
    </xf>
    <xf numFmtId="43" fontId="2" fillId="2" borderId="30" xfId="18" applyFont="1" applyFill="1" applyBorder="1" applyAlignment="1">
      <alignment/>
    </xf>
    <xf numFmtId="0" fontId="0" fillId="2" borderId="30" xfId="0" applyFill="1" applyBorder="1" applyAlignment="1">
      <alignment horizontal="center" vertical="center"/>
    </xf>
    <xf numFmtId="0" fontId="6" fillId="2" borderId="31" xfId="0" applyFont="1" applyFill="1" applyBorder="1" applyAlignment="1">
      <alignment/>
    </xf>
    <xf numFmtId="0" fontId="2" fillId="2" borderId="32" xfId="0" applyFont="1" applyFill="1" applyBorder="1" applyAlignment="1">
      <alignment horizontal="left" vertical="center" wrapText="1"/>
    </xf>
    <xf numFmtId="0" fontId="2" fillId="3" borderId="33" xfId="0" applyFont="1" applyFill="1" applyBorder="1" applyAlignment="1">
      <alignment horizontal="left" vertical="center" wrapText="1"/>
    </xf>
    <xf numFmtId="0" fontId="2" fillId="0" borderId="34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3" xfId="0" applyBorder="1" applyAlignment="1">
      <alignment/>
    </xf>
    <xf numFmtId="43" fontId="0" fillId="0" borderId="33" xfId="18" applyBorder="1" applyAlignment="1">
      <alignment/>
    </xf>
    <xf numFmtId="0" fontId="0" fillId="0" borderId="35" xfId="0" applyBorder="1" applyAlignment="1">
      <alignment/>
    </xf>
    <xf numFmtId="3" fontId="2" fillId="3" borderId="4" xfId="0" applyNumberFormat="1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2" fillId="3" borderId="34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3" borderId="37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43" fontId="4" fillId="0" borderId="18" xfId="18" applyFont="1" applyBorder="1" applyAlignment="1">
      <alignment horizontal="center" vertical="center" wrapText="1"/>
    </xf>
    <xf numFmtId="43" fontId="4" fillId="0" borderId="23" xfId="18" applyFont="1" applyBorder="1" applyAlignment="1">
      <alignment horizontal="center" vertical="center" wrapText="1"/>
    </xf>
    <xf numFmtId="43" fontId="4" fillId="0" borderId="10" xfId="18" applyFont="1" applyBorder="1" applyAlignment="1">
      <alignment horizontal="center" vertical="center" wrapText="1"/>
    </xf>
    <xf numFmtId="43" fontId="4" fillId="0" borderId="19" xfId="18" applyFont="1" applyBorder="1" applyAlignment="1">
      <alignment horizontal="center" vertical="center" wrapText="1"/>
    </xf>
    <xf numFmtId="43" fontId="4" fillId="0" borderId="0" xfId="18" applyFont="1" applyBorder="1" applyAlignment="1">
      <alignment horizontal="center" vertical="center" wrapText="1"/>
    </xf>
    <xf numFmtId="43" fontId="4" fillId="0" borderId="7" xfId="18" applyFont="1" applyBorder="1" applyAlignment="1">
      <alignment horizontal="center" vertical="center" wrapText="1"/>
    </xf>
    <xf numFmtId="43" fontId="4" fillId="0" borderId="20" xfId="18" applyFont="1" applyBorder="1" applyAlignment="1">
      <alignment horizontal="center" vertical="center" wrapText="1"/>
    </xf>
    <xf numFmtId="43" fontId="4" fillId="0" borderId="13" xfId="18" applyFont="1" applyBorder="1" applyAlignment="1">
      <alignment horizontal="center" vertical="center" wrapText="1"/>
    </xf>
    <xf numFmtId="43" fontId="4" fillId="0" borderId="9" xfId="18" applyFont="1" applyBorder="1" applyAlignment="1">
      <alignment horizontal="center" vertical="center" wrapText="1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2" fillId="3" borderId="40" xfId="0" applyFont="1" applyFill="1" applyBorder="1" applyAlignment="1">
      <alignment horizontal="left" vertical="center" wrapText="1"/>
    </xf>
    <xf numFmtId="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4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43" fontId="0" fillId="0" borderId="46" xfId="18" applyBorder="1" applyAlignment="1">
      <alignment horizontal="center" vertical="center" wrapText="1"/>
    </xf>
    <xf numFmtId="43" fontId="0" fillId="0" borderId="30" xfId="18" applyBorder="1" applyAlignment="1">
      <alignment horizontal="center" vertical="center" wrapText="1"/>
    </xf>
    <xf numFmtId="43" fontId="0" fillId="0" borderId="47" xfId="18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7" fillId="0" borderId="49" xfId="0" applyFont="1" applyBorder="1" applyAlignment="1">
      <alignment horizontal="left" vertical="center" wrapText="1"/>
    </xf>
    <xf numFmtId="3" fontId="4" fillId="0" borderId="18" xfId="0" applyNumberFormat="1" applyFont="1" applyBorder="1" applyAlignment="1" applyProtection="1">
      <alignment horizontal="center" vertical="center" wrapText="1"/>
      <protection locked="0"/>
    </xf>
    <xf numFmtId="3" fontId="4" fillId="0" borderId="23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9" xfId="0" applyNumberFormat="1" applyFont="1" applyBorder="1" applyAlignment="1" applyProtection="1">
      <alignment horizontal="center" vertical="center" wrapText="1"/>
      <protection locked="0"/>
    </xf>
    <xf numFmtId="3" fontId="4" fillId="0" borderId="0" xfId="0" applyNumberFormat="1" applyFont="1" applyBorder="1" applyAlignment="1" applyProtection="1">
      <alignment horizontal="center" vertical="center" wrapText="1"/>
      <protection locked="0"/>
    </xf>
    <xf numFmtId="3" fontId="4" fillId="0" borderId="7" xfId="0" applyNumberFormat="1" applyFont="1" applyBorder="1" applyAlignment="1" applyProtection="1">
      <alignment horizontal="center" vertical="center" wrapText="1"/>
      <protection locked="0"/>
    </xf>
    <xf numFmtId="3" fontId="4" fillId="0" borderId="20" xfId="0" applyNumberFormat="1" applyFont="1" applyBorder="1" applyAlignment="1" applyProtection="1">
      <alignment horizontal="center" vertical="center" wrapText="1"/>
      <protection locked="0"/>
    </xf>
    <xf numFmtId="3" fontId="4" fillId="0" borderId="13" xfId="0" applyNumberFormat="1" applyFont="1" applyBorder="1" applyAlignment="1" applyProtection="1">
      <alignment horizontal="center" vertical="center" wrapText="1"/>
      <protection locked="0"/>
    </xf>
    <xf numFmtId="3" fontId="4" fillId="0" borderId="9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2" fillId="3" borderId="50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5" borderId="4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center" vertical="center" wrapText="1"/>
    </xf>
    <xf numFmtId="0" fontId="4" fillId="6" borderId="3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6" borderId="4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view="pageBreakPreview" zoomScale="60" zoomScaleNormal="75" workbookViewId="0" topLeftCell="A1">
      <pane xSplit="3" ySplit="4" topLeftCell="E2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12" sqref="C12"/>
    </sheetView>
  </sheetViews>
  <sheetFormatPr defaultColWidth="9.00390625" defaultRowHeight="12.75"/>
  <cols>
    <col min="1" max="1" width="17.625" style="0" customWidth="1"/>
    <col min="2" max="2" width="20.125" style="12" customWidth="1"/>
    <col min="3" max="3" width="26.625" style="13" customWidth="1"/>
    <col min="4" max="4" width="17.00390625" style="0" customWidth="1"/>
    <col min="5" max="5" width="24.75390625" style="0" customWidth="1"/>
    <col min="6" max="6" width="7.125" style="12" customWidth="1"/>
    <col min="7" max="7" width="14.875" style="14" customWidth="1"/>
    <col min="8" max="8" width="12.375" style="14" customWidth="1"/>
    <col min="9" max="9" width="16.00390625" style="14" customWidth="1"/>
    <col min="10" max="10" width="11.25390625" style="12" customWidth="1"/>
    <col min="11" max="11" width="16.25390625" style="0" customWidth="1"/>
  </cols>
  <sheetData>
    <row r="1" spans="1:11" ht="15.75">
      <c r="A1" s="185" t="s">
        <v>172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ht="13.5" thickBot="1"/>
    <row r="3" spans="1:11" ht="16.5" customHeight="1">
      <c r="A3" s="196" t="s">
        <v>4</v>
      </c>
      <c r="B3" s="188" t="s">
        <v>5</v>
      </c>
      <c r="C3" s="194" t="s">
        <v>6</v>
      </c>
      <c r="D3" s="186" t="s">
        <v>7</v>
      </c>
      <c r="E3" s="186" t="s">
        <v>8</v>
      </c>
      <c r="F3" s="190" t="s">
        <v>9</v>
      </c>
      <c r="G3" s="191"/>
      <c r="H3" s="191"/>
      <c r="I3" s="192"/>
      <c r="J3" s="186" t="s">
        <v>10</v>
      </c>
      <c r="K3" s="183" t="s">
        <v>11</v>
      </c>
    </row>
    <row r="4" spans="1:11" ht="26.25" thickBot="1">
      <c r="A4" s="197"/>
      <c r="B4" s="189"/>
      <c r="C4" s="195"/>
      <c r="D4" s="187"/>
      <c r="E4" s="187"/>
      <c r="F4" s="11" t="s">
        <v>138</v>
      </c>
      <c r="G4" s="43" t="s">
        <v>139</v>
      </c>
      <c r="H4" s="15" t="s">
        <v>12</v>
      </c>
      <c r="I4" s="15" t="s">
        <v>13</v>
      </c>
      <c r="J4" s="187"/>
      <c r="K4" s="184"/>
    </row>
    <row r="5" spans="1:11" s="54" customFormat="1" ht="15" customHeight="1">
      <c r="A5" s="198" t="s">
        <v>14</v>
      </c>
      <c r="B5" s="140" t="s">
        <v>101</v>
      </c>
      <c r="C5" s="9"/>
      <c r="D5" s="7"/>
      <c r="E5" s="7"/>
      <c r="F5" s="7"/>
      <c r="G5" s="104"/>
      <c r="H5" s="105"/>
      <c r="I5" s="105"/>
      <c r="J5" s="7"/>
      <c r="K5" s="106"/>
    </row>
    <row r="6" spans="1:11" ht="17.25" customHeight="1">
      <c r="A6" s="167"/>
      <c r="B6" s="4" t="s">
        <v>15</v>
      </c>
      <c r="C6" s="170" t="s">
        <v>16</v>
      </c>
      <c r="D6" s="168" t="s">
        <v>17</v>
      </c>
      <c r="E6" s="169" t="s">
        <v>18</v>
      </c>
      <c r="F6" s="61" t="s">
        <v>140</v>
      </c>
      <c r="G6" s="16">
        <v>1950</v>
      </c>
      <c r="H6" s="16">
        <v>13700</v>
      </c>
      <c r="I6" s="16">
        <f aca="true" t="shared" si="0" ref="I6:I11">G6*H6</f>
        <v>26715000</v>
      </c>
      <c r="J6" s="17" t="s">
        <v>19</v>
      </c>
      <c r="K6" s="208" t="s">
        <v>20</v>
      </c>
    </row>
    <row r="7" spans="1:11" ht="18" customHeight="1">
      <c r="A7" s="167"/>
      <c r="B7" s="4" t="s">
        <v>21</v>
      </c>
      <c r="C7" s="170"/>
      <c r="D7" s="168"/>
      <c r="E7" s="169"/>
      <c r="F7" s="61" t="s">
        <v>140</v>
      </c>
      <c r="G7" s="16">
        <v>570</v>
      </c>
      <c r="H7" s="16">
        <v>14500</v>
      </c>
      <c r="I7" s="16">
        <f t="shared" si="0"/>
        <v>8265000</v>
      </c>
      <c r="J7" s="17" t="s">
        <v>19</v>
      </c>
      <c r="K7" s="208"/>
    </row>
    <row r="8" spans="1:11" ht="33.75">
      <c r="A8" s="167"/>
      <c r="B8" s="4" t="s">
        <v>22</v>
      </c>
      <c r="C8" s="18" t="s">
        <v>23</v>
      </c>
      <c r="D8" s="3" t="s">
        <v>24</v>
      </c>
      <c r="E8" s="19" t="s">
        <v>25</v>
      </c>
      <c r="F8" s="61" t="s">
        <v>141</v>
      </c>
      <c r="G8" s="16">
        <v>22000</v>
      </c>
      <c r="H8" s="16">
        <v>10</v>
      </c>
      <c r="I8" s="16">
        <f t="shared" si="0"/>
        <v>220000</v>
      </c>
      <c r="J8" s="17" t="s">
        <v>26</v>
      </c>
      <c r="K8" s="95" t="s">
        <v>20</v>
      </c>
    </row>
    <row r="9" spans="1:11" ht="24" customHeight="1">
      <c r="A9" s="167"/>
      <c r="B9" s="4" t="s">
        <v>15</v>
      </c>
      <c r="C9" s="170" t="s">
        <v>27</v>
      </c>
      <c r="D9" s="168" t="s">
        <v>17</v>
      </c>
      <c r="E9" s="169" t="s">
        <v>28</v>
      </c>
      <c r="F9" s="61" t="s">
        <v>140</v>
      </c>
      <c r="G9" s="16">
        <v>500</v>
      </c>
      <c r="H9" s="16">
        <v>13500</v>
      </c>
      <c r="I9" s="16">
        <f t="shared" si="0"/>
        <v>6750000</v>
      </c>
      <c r="J9" s="17" t="s">
        <v>26</v>
      </c>
      <c r="K9" s="208" t="s">
        <v>29</v>
      </c>
    </row>
    <row r="10" spans="1:11" ht="21" customHeight="1">
      <c r="A10" s="167"/>
      <c r="B10" s="4" t="s">
        <v>21</v>
      </c>
      <c r="C10" s="170"/>
      <c r="D10" s="168"/>
      <c r="E10" s="169"/>
      <c r="F10" s="61" t="s">
        <v>140</v>
      </c>
      <c r="G10" s="16">
        <v>35</v>
      </c>
      <c r="H10" s="16">
        <v>13600</v>
      </c>
      <c r="I10" s="16">
        <f t="shared" si="0"/>
        <v>476000</v>
      </c>
      <c r="J10" s="17" t="s">
        <v>26</v>
      </c>
      <c r="K10" s="208"/>
    </row>
    <row r="11" spans="1:11" ht="48">
      <c r="A11" s="167"/>
      <c r="B11" s="4" t="s">
        <v>15</v>
      </c>
      <c r="C11" s="18" t="s">
        <v>30</v>
      </c>
      <c r="D11" s="3" t="s">
        <v>17</v>
      </c>
      <c r="E11" s="19" t="s">
        <v>31</v>
      </c>
      <c r="F11" s="61" t="s">
        <v>140</v>
      </c>
      <c r="G11" s="16">
        <v>50</v>
      </c>
      <c r="H11" s="16">
        <v>14000</v>
      </c>
      <c r="I11" s="16">
        <f t="shared" si="0"/>
        <v>700000</v>
      </c>
      <c r="J11" s="17" t="s">
        <v>26</v>
      </c>
      <c r="K11" s="95" t="s">
        <v>29</v>
      </c>
    </row>
    <row r="12" spans="1:11" ht="43.5" customHeight="1">
      <c r="A12" s="167"/>
      <c r="B12" s="4" t="s">
        <v>32</v>
      </c>
      <c r="C12" s="18" t="s">
        <v>33</v>
      </c>
      <c r="D12" s="3" t="s">
        <v>17</v>
      </c>
      <c r="E12" s="19" t="s">
        <v>34</v>
      </c>
      <c r="F12" s="61" t="s">
        <v>140</v>
      </c>
      <c r="G12" s="16" t="s">
        <v>35</v>
      </c>
      <c r="H12" s="16" t="s">
        <v>35</v>
      </c>
      <c r="I12" s="20" t="s">
        <v>35</v>
      </c>
      <c r="J12" s="17" t="s">
        <v>36</v>
      </c>
      <c r="K12" s="95" t="s">
        <v>37</v>
      </c>
    </row>
    <row r="13" spans="1:11" ht="33.75" customHeight="1">
      <c r="A13" s="167"/>
      <c r="B13" s="4" t="s">
        <v>142</v>
      </c>
      <c r="C13" s="18" t="s">
        <v>38</v>
      </c>
      <c r="D13" s="3" t="s">
        <v>39</v>
      </c>
      <c r="E13" s="19" t="s">
        <v>40</v>
      </c>
      <c r="F13" s="61" t="s">
        <v>140</v>
      </c>
      <c r="G13" s="16">
        <v>153</v>
      </c>
      <c r="H13" s="16">
        <v>22000</v>
      </c>
      <c r="I13" s="44">
        <f>G13*H13</f>
        <v>3366000</v>
      </c>
      <c r="J13" s="17" t="s">
        <v>19</v>
      </c>
      <c r="K13" s="95" t="s">
        <v>143</v>
      </c>
    </row>
    <row r="14" spans="1:11" ht="96">
      <c r="A14" s="167"/>
      <c r="B14" s="45" t="s">
        <v>15</v>
      </c>
      <c r="C14" s="21" t="s">
        <v>41</v>
      </c>
      <c r="D14" s="10" t="s">
        <v>42</v>
      </c>
      <c r="E14" s="46" t="s">
        <v>43</v>
      </c>
      <c r="F14" s="62" t="s">
        <v>140</v>
      </c>
      <c r="G14" s="16">
        <v>1950</v>
      </c>
      <c r="H14" s="16">
        <v>100</v>
      </c>
      <c r="I14" s="44">
        <f>G14*H14</f>
        <v>195000</v>
      </c>
      <c r="J14" s="22" t="s">
        <v>26</v>
      </c>
      <c r="K14" s="23" t="s">
        <v>44</v>
      </c>
    </row>
    <row r="15" spans="1:11" s="51" customFormat="1" ht="15" customHeight="1">
      <c r="A15" s="167"/>
      <c r="B15" s="141" t="s">
        <v>102</v>
      </c>
      <c r="C15" s="107"/>
      <c r="D15" s="108"/>
      <c r="E15" s="109"/>
      <c r="F15" s="110"/>
      <c r="G15" s="111"/>
      <c r="H15" s="111"/>
      <c r="I15" s="112"/>
      <c r="J15" s="55"/>
      <c r="K15" s="113"/>
    </row>
    <row r="16" spans="1:14" ht="48">
      <c r="A16" s="167"/>
      <c r="B16" s="2" t="s">
        <v>32</v>
      </c>
      <c r="C16" s="18" t="s">
        <v>103</v>
      </c>
      <c r="D16" s="3" t="s">
        <v>104</v>
      </c>
      <c r="E16" s="19" t="s">
        <v>105</v>
      </c>
      <c r="F16" s="63" t="s">
        <v>140</v>
      </c>
      <c r="G16" s="171" t="s">
        <v>117</v>
      </c>
      <c r="H16" s="172"/>
      <c r="I16" s="150"/>
      <c r="J16" s="22" t="s">
        <v>26</v>
      </c>
      <c r="K16" s="96"/>
      <c r="N16" s="48"/>
    </row>
    <row r="17" spans="1:11" ht="48">
      <c r="A17" s="167"/>
      <c r="B17" s="2" t="s">
        <v>32</v>
      </c>
      <c r="C17" s="18" t="s">
        <v>106</v>
      </c>
      <c r="D17" s="3" t="s">
        <v>104</v>
      </c>
      <c r="E17" s="19" t="s">
        <v>107</v>
      </c>
      <c r="F17" s="61" t="s">
        <v>140</v>
      </c>
      <c r="G17" s="151"/>
      <c r="H17" s="144"/>
      <c r="I17" s="145"/>
      <c r="J17" s="22" t="s">
        <v>36</v>
      </c>
      <c r="K17" s="96"/>
    </row>
    <row r="18" spans="1:11" ht="36">
      <c r="A18" s="167"/>
      <c r="B18" s="2" t="s">
        <v>32</v>
      </c>
      <c r="C18" s="18" t="s">
        <v>108</v>
      </c>
      <c r="D18" s="3" t="s">
        <v>110</v>
      </c>
      <c r="E18" s="19" t="s">
        <v>109</v>
      </c>
      <c r="F18" s="61" t="s">
        <v>140</v>
      </c>
      <c r="G18" s="151"/>
      <c r="H18" s="144"/>
      <c r="I18" s="145"/>
      <c r="J18" s="22" t="s">
        <v>26</v>
      </c>
      <c r="K18" s="96"/>
    </row>
    <row r="19" spans="1:11" ht="36">
      <c r="A19" s="167"/>
      <c r="B19" s="2" t="s">
        <v>111</v>
      </c>
      <c r="C19" s="18" t="s">
        <v>112</v>
      </c>
      <c r="D19" s="3" t="s">
        <v>113</v>
      </c>
      <c r="E19" s="19" t="s">
        <v>114</v>
      </c>
      <c r="F19" s="65" t="s">
        <v>140</v>
      </c>
      <c r="G19" s="146"/>
      <c r="H19" s="147"/>
      <c r="I19" s="148"/>
      <c r="J19" s="22" t="s">
        <v>19</v>
      </c>
      <c r="K19" s="96"/>
    </row>
    <row r="20" spans="1:11" ht="36">
      <c r="A20" s="167"/>
      <c r="B20" s="2" t="s">
        <v>32</v>
      </c>
      <c r="C20" s="18" t="s">
        <v>116</v>
      </c>
      <c r="D20" s="3" t="s">
        <v>104</v>
      </c>
      <c r="E20" s="19" t="s">
        <v>115</v>
      </c>
      <c r="F20" s="62" t="s">
        <v>140</v>
      </c>
      <c r="G20" s="44">
        <f>363+110+426+130</f>
        <v>1029</v>
      </c>
      <c r="H20" s="44">
        <v>120</v>
      </c>
      <c r="I20" s="44">
        <f>G20*H20</f>
        <v>123480</v>
      </c>
      <c r="J20" s="22" t="s">
        <v>26</v>
      </c>
      <c r="K20" s="23" t="s">
        <v>44</v>
      </c>
    </row>
    <row r="21" spans="1:11" ht="13.5" thickBot="1">
      <c r="A21" s="153" t="s">
        <v>118</v>
      </c>
      <c r="B21" s="154"/>
      <c r="C21" s="154"/>
      <c r="D21" s="154"/>
      <c r="E21" s="154"/>
      <c r="F21" s="154"/>
      <c r="G21" s="154"/>
      <c r="H21" s="155"/>
      <c r="I21" s="25">
        <f>SUM(I6:I14)</f>
        <v>46687000</v>
      </c>
      <c r="J21" s="49"/>
      <c r="K21" s="57"/>
    </row>
    <row r="22" spans="1:11" ht="13.5" thickBot="1">
      <c r="A22" s="149" t="s">
        <v>119</v>
      </c>
      <c r="B22" s="131"/>
      <c r="C22" s="131"/>
      <c r="D22" s="131"/>
      <c r="E22" s="131"/>
      <c r="F22" s="131"/>
      <c r="G22" s="131"/>
      <c r="H22" s="173"/>
      <c r="I22" s="58">
        <f>I20+6730800+2340000+175000+363000+5735400+1980000+382250</f>
        <v>17829930</v>
      </c>
      <c r="J22" s="75"/>
      <c r="K22" s="90"/>
    </row>
    <row r="23" spans="1:11" s="54" customFormat="1" ht="15" customHeight="1">
      <c r="A23" s="166" t="s">
        <v>45</v>
      </c>
      <c r="B23" s="139" t="s">
        <v>101</v>
      </c>
      <c r="C23" s="120"/>
      <c r="D23" s="120"/>
      <c r="E23" s="120"/>
      <c r="F23" s="120"/>
      <c r="G23" s="120"/>
      <c r="H23" s="120"/>
      <c r="I23" s="121"/>
      <c r="J23" s="122"/>
      <c r="K23" s="123"/>
    </row>
    <row r="24" spans="1:11" ht="60">
      <c r="A24" s="167"/>
      <c r="B24" s="4" t="s">
        <v>46</v>
      </c>
      <c r="C24" s="18" t="s">
        <v>47</v>
      </c>
      <c r="D24" s="27" t="s">
        <v>48</v>
      </c>
      <c r="E24" s="72" t="s">
        <v>49</v>
      </c>
      <c r="F24" s="73" t="s">
        <v>140</v>
      </c>
      <c r="G24" s="27">
        <v>2011</v>
      </c>
      <c r="H24" s="27">
        <v>4400</v>
      </c>
      <c r="I24" s="27">
        <f>G24*H24</f>
        <v>8848400</v>
      </c>
      <c r="J24" s="27" t="s">
        <v>26</v>
      </c>
      <c r="K24" s="29" t="s">
        <v>50</v>
      </c>
    </row>
    <row r="25" spans="1:11" ht="51">
      <c r="A25" s="167"/>
      <c r="B25" s="4" t="s">
        <v>46</v>
      </c>
      <c r="C25" s="18" t="s">
        <v>51</v>
      </c>
      <c r="D25" s="27" t="s">
        <v>52</v>
      </c>
      <c r="E25" s="28" t="s">
        <v>53</v>
      </c>
      <c r="F25" s="66" t="s">
        <v>140</v>
      </c>
      <c r="G25" s="199" t="s">
        <v>54</v>
      </c>
      <c r="H25" s="200"/>
      <c r="I25" s="201"/>
      <c r="J25" s="17" t="s">
        <v>173</v>
      </c>
      <c r="K25" s="29" t="s">
        <v>55</v>
      </c>
    </row>
    <row r="26" spans="1:11" ht="38.25">
      <c r="A26" s="167"/>
      <c r="B26" s="4" t="s">
        <v>46</v>
      </c>
      <c r="C26" s="18" t="s">
        <v>56</v>
      </c>
      <c r="D26" s="27" t="s">
        <v>57</v>
      </c>
      <c r="E26" s="28" t="s">
        <v>58</v>
      </c>
      <c r="F26" s="69" t="s">
        <v>140</v>
      </c>
      <c r="G26" s="202"/>
      <c r="H26" s="203"/>
      <c r="I26" s="204"/>
      <c r="J26" s="17" t="s">
        <v>36</v>
      </c>
      <c r="K26" s="29"/>
    </row>
    <row r="27" spans="1:11" ht="48">
      <c r="A27" s="167"/>
      <c r="B27" s="4" t="s">
        <v>46</v>
      </c>
      <c r="C27" s="18" t="s">
        <v>59</v>
      </c>
      <c r="D27" s="27" t="s">
        <v>60</v>
      </c>
      <c r="E27" s="28" t="s">
        <v>61</v>
      </c>
      <c r="F27" s="69" t="s">
        <v>140</v>
      </c>
      <c r="G27" s="202"/>
      <c r="H27" s="203"/>
      <c r="I27" s="204"/>
      <c r="J27" s="17" t="s">
        <v>36</v>
      </c>
      <c r="K27" s="29"/>
    </row>
    <row r="28" spans="1:11" ht="60">
      <c r="A28" s="167"/>
      <c r="B28" s="4" t="s">
        <v>46</v>
      </c>
      <c r="C28" s="18" t="s">
        <v>146</v>
      </c>
      <c r="D28" s="27" t="s">
        <v>62</v>
      </c>
      <c r="E28" s="28" t="s">
        <v>63</v>
      </c>
      <c r="F28" s="69" t="s">
        <v>140</v>
      </c>
      <c r="G28" s="202"/>
      <c r="H28" s="203"/>
      <c r="I28" s="204"/>
      <c r="J28" s="17" t="s">
        <v>36</v>
      </c>
      <c r="K28" s="29"/>
    </row>
    <row r="29" spans="1:11" s="13" customFormat="1" ht="84">
      <c r="A29" s="167"/>
      <c r="B29" s="26" t="s">
        <v>46</v>
      </c>
      <c r="C29" s="18" t="s">
        <v>64</v>
      </c>
      <c r="D29" s="30" t="s">
        <v>65</v>
      </c>
      <c r="E29" s="28" t="s">
        <v>66</v>
      </c>
      <c r="F29" s="67" t="s">
        <v>140</v>
      </c>
      <c r="G29" s="202"/>
      <c r="H29" s="203"/>
      <c r="I29" s="204"/>
      <c r="J29" s="17" t="s">
        <v>36</v>
      </c>
      <c r="K29" s="31"/>
    </row>
    <row r="30" spans="1:11" s="13" customFormat="1" ht="38.25">
      <c r="A30" s="167"/>
      <c r="B30" s="4" t="s">
        <v>46</v>
      </c>
      <c r="C30" s="18" t="s">
        <v>67</v>
      </c>
      <c r="D30" s="32" t="s">
        <v>68</v>
      </c>
      <c r="E30" s="28" t="s">
        <v>69</v>
      </c>
      <c r="F30" s="69" t="s">
        <v>140</v>
      </c>
      <c r="G30" s="202"/>
      <c r="H30" s="203"/>
      <c r="I30" s="204"/>
      <c r="J30" s="17" t="s">
        <v>36</v>
      </c>
      <c r="K30" s="33"/>
    </row>
    <row r="31" spans="1:11" s="13" customFormat="1" ht="48">
      <c r="A31" s="167"/>
      <c r="B31" s="4" t="s">
        <v>46</v>
      </c>
      <c r="C31" s="18" t="s">
        <v>70</v>
      </c>
      <c r="D31" s="34" t="s">
        <v>71</v>
      </c>
      <c r="E31" s="28" t="s">
        <v>72</v>
      </c>
      <c r="F31" s="69" t="s">
        <v>140</v>
      </c>
      <c r="G31" s="202"/>
      <c r="H31" s="203"/>
      <c r="I31" s="204"/>
      <c r="J31" s="17" t="s">
        <v>36</v>
      </c>
      <c r="K31" s="33"/>
    </row>
    <row r="32" spans="1:11" s="13" customFormat="1" ht="48">
      <c r="A32" s="167"/>
      <c r="B32" s="4" t="s">
        <v>46</v>
      </c>
      <c r="C32" s="18" t="s">
        <v>73</v>
      </c>
      <c r="D32" s="35" t="s">
        <v>17</v>
      </c>
      <c r="E32" s="36" t="s">
        <v>74</v>
      </c>
      <c r="F32" s="70" t="s">
        <v>140</v>
      </c>
      <c r="G32" s="202"/>
      <c r="H32" s="203"/>
      <c r="I32" s="204"/>
      <c r="J32" s="17" t="s">
        <v>36</v>
      </c>
      <c r="K32" s="33"/>
    </row>
    <row r="33" spans="1:11" s="13" customFormat="1" ht="60">
      <c r="A33" s="167"/>
      <c r="B33" s="26" t="s">
        <v>46</v>
      </c>
      <c r="C33" s="18" t="s">
        <v>75</v>
      </c>
      <c r="D33" s="35" t="s">
        <v>17</v>
      </c>
      <c r="E33" s="37" t="s">
        <v>76</v>
      </c>
      <c r="F33" s="71" t="s">
        <v>140</v>
      </c>
      <c r="G33" s="202"/>
      <c r="H33" s="203"/>
      <c r="I33" s="204"/>
      <c r="J33" s="17" t="s">
        <v>36</v>
      </c>
      <c r="K33" s="33"/>
    </row>
    <row r="34" spans="1:11" s="13" customFormat="1" ht="38.25">
      <c r="A34" s="167"/>
      <c r="B34" s="4" t="s">
        <v>46</v>
      </c>
      <c r="C34" s="18" t="s">
        <v>77</v>
      </c>
      <c r="D34" s="34" t="s">
        <v>71</v>
      </c>
      <c r="E34" s="28" t="s">
        <v>78</v>
      </c>
      <c r="F34" s="69" t="s">
        <v>140</v>
      </c>
      <c r="G34" s="202"/>
      <c r="H34" s="203"/>
      <c r="I34" s="204"/>
      <c r="J34" s="17" t="s">
        <v>36</v>
      </c>
      <c r="K34" s="33"/>
    </row>
    <row r="35" spans="1:11" s="13" customFormat="1" ht="38.25">
      <c r="A35" s="167"/>
      <c r="B35" s="38" t="s">
        <v>46</v>
      </c>
      <c r="C35" s="18" t="s">
        <v>79</v>
      </c>
      <c r="D35" s="30" t="s">
        <v>65</v>
      </c>
      <c r="E35" s="28" t="s">
        <v>80</v>
      </c>
      <c r="F35" s="69" t="s">
        <v>140</v>
      </c>
      <c r="G35" s="205"/>
      <c r="H35" s="206"/>
      <c r="I35" s="207"/>
      <c r="J35" s="17" t="s">
        <v>36</v>
      </c>
      <c r="K35" s="33"/>
    </row>
    <row r="36" spans="1:11" s="84" customFormat="1" ht="15">
      <c r="A36" s="167"/>
      <c r="B36" s="140" t="s">
        <v>102</v>
      </c>
      <c r="C36" s="79"/>
      <c r="D36" s="80"/>
      <c r="E36" s="81"/>
      <c r="F36" s="82"/>
      <c r="G36" s="83"/>
      <c r="H36" s="83"/>
      <c r="I36" s="83"/>
      <c r="J36" s="53"/>
      <c r="K36" s="97"/>
    </row>
    <row r="37" spans="1:11" s="13" customFormat="1" ht="38.25">
      <c r="A37" s="167"/>
      <c r="B37" s="2" t="s">
        <v>46</v>
      </c>
      <c r="C37" s="39" t="s">
        <v>155</v>
      </c>
      <c r="D37" s="35" t="s">
        <v>149</v>
      </c>
      <c r="E37" s="36" t="s">
        <v>156</v>
      </c>
      <c r="F37" s="78" t="s">
        <v>140</v>
      </c>
      <c r="G37" s="165" t="s">
        <v>171</v>
      </c>
      <c r="H37" s="165"/>
      <c r="I37" s="165"/>
      <c r="J37" s="17" t="s">
        <v>36</v>
      </c>
      <c r="K37" s="33"/>
    </row>
    <row r="38" spans="1:11" s="13" customFormat="1" ht="84">
      <c r="A38" s="167"/>
      <c r="B38" s="38" t="s">
        <v>46</v>
      </c>
      <c r="C38" s="39" t="s">
        <v>64</v>
      </c>
      <c r="D38" s="27" t="s">
        <v>65</v>
      </c>
      <c r="E38" s="28" t="s">
        <v>66</v>
      </c>
      <c r="F38" s="78" t="s">
        <v>140</v>
      </c>
      <c r="G38" s="165"/>
      <c r="H38" s="165"/>
      <c r="I38" s="165"/>
      <c r="J38" s="17" t="s">
        <v>36</v>
      </c>
      <c r="K38" s="33"/>
    </row>
    <row r="39" spans="1:11" s="13" customFormat="1" ht="38.25">
      <c r="A39" s="167"/>
      <c r="B39" s="38" t="s">
        <v>46</v>
      </c>
      <c r="C39" s="39" t="s">
        <v>67</v>
      </c>
      <c r="D39" s="76" t="s">
        <v>68</v>
      </c>
      <c r="E39" s="28" t="s">
        <v>157</v>
      </c>
      <c r="F39" s="78" t="s">
        <v>140</v>
      </c>
      <c r="G39" s="165"/>
      <c r="H39" s="165"/>
      <c r="I39" s="165"/>
      <c r="J39" s="17" t="s">
        <v>36</v>
      </c>
      <c r="K39" s="33"/>
    </row>
    <row r="40" spans="1:11" s="13" customFormat="1" ht="48">
      <c r="A40" s="167"/>
      <c r="B40" s="38" t="s">
        <v>46</v>
      </c>
      <c r="C40" s="39" t="s">
        <v>70</v>
      </c>
      <c r="D40" s="77" t="s">
        <v>71</v>
      </c>
      <c r="E40" s="28" t="s">
        <v>72</v>
      </c>
      <c r="F40" s="78" t="s">
        <v>140</v>
      </c>
      <c r="G40" s="165"/>
      <c r="H40" s="165"/>
      <c r="I40" s="165"/>
      <c r="J40" s="17" t="s">
        <v>36</v>
      </c>
      <c r="K40" s="33"/>
    </row>
    <row r="41" spans="1:11" s="13" customFormat="1" ht="38.25">
      <c r="A41" s="167"/>
      <c r="B41" s="38" t="s">
        <v>46</v>
      </c>
      <c r="C41" s="34" t="s">
        <v>150</v>
      </c>
      <c r="D41" s="77" t="s">
        <v>110</v>
      </c>
      <c r="E41" s="28" t="s">
        <v>158</v>
      </c>
      <c r="F41" s="78" t="s">
        <v>140</v>
      </c>
      <c r="G41" s="165"/>
      <c r="H41" s="165"/>
      <c r="I41" s="165"/>
      <c r="J41" s="17" t="s">
        <v>36</v>
      </c>
      <c r="K41" s="33"/>
    </row>
    <row r="42" spans="1:11" s="13" customFormat="1" ht="38.25">
      <c r="A42" s="167"/>
      <c r="B42" s="38" t="s">
        <v>46</v>
      </c>
      <c r="C42" s="34" t="s">
        <v>77</v>
      </c>
      <c r="D42" s="77" t="s">
        <v>71</v>
      </c>
      <c r="E42" s="28" t="s">
        <v>151</v>
      </c>
      <c r="F42" s="78" t="s">
        <v>140</v>
      </c>
      <c r="G42" s="165"/>
      <c r="H42" s="165"/>
      <c r="I42" s="165"/>
      <c r="J42" s="17" t="s">
        <v>36</v>
      </c>
      <c r="K42" s="33"/>
    </row>
    <row r="43" spans="1:11" s="13" customFormat="1" ht="38.25">
      <c r="A43" s="167"/>
      <c r="B43" s="38" t="s">
        <v>46</v>
      </c>
      <c r="C43" s="34" t="s">
        <v>152</v>
      </c>
      <c r="D43" s="77" t="s">
        <v>153</v>
      </c>
      <c r="E43" s="28" t="s">
        <v>154</v>
      </c>
      <c r="F43" s="78" t="s">
        <v>140</v>
      </c>
      <c r="G43" s="165"/>
      <c r="H43" s="165"/>
      <c r="I43" s="165"/>
      <c r="J43" s="17" t="s">
        <v>36</v>
      </c>
      <c r="K43" s="33"/>
    </row>
    <row r="44" spans="1:11" s="13" customFormat="1" ht="38.25">
      <c r="A44" s="167"/>
      <c r="B44" s="38" t="s">
        <v>46</v>
      </c>
      <c r="C44" s="34" t="s">
        <v>79</v>
      </c>
      <c r="D44" s="27" t="s">
        <v>65</v>
      </c>
      <c r="E44" s="28" t="s">
        <v>80</v>
      </c>
      <c r="F44" s="78" t="s">
        <v>140</v>
      </c>
      <c r="G44" s="165"/>
      <c r="H44" s="165"/>
      <c r="I44" s="165"/>
      <c r="J44" s="22" t="s">
        <v>36</v>
      </c>
      <c r="K44" s="33"/>
    </row>
    <row r="45" spans="1:11" s="13" customFormat="1" ht="13.5" customHeight="1" thickBot="1">
      <c r="A45" s="153" t="s">
        <v>160</v>
      </c>
      <c r="B45" s="154"/>
      <c r="C45" s="154"/>
      <c r="D45" s="154"/>
      <c r="E45" s="154"/>
      <c r="F45" s="155"/>
      <c r="G45" s="138">
        <f>G24+1264+597</f>
        <v>3872</v>
      </c>
      <c r="H45" s="24"/>
      <c r="I45" s="25">
        <f>I24+9732800+4477500</f>
        <v>23058700</v>
      </c>
      <c r="J45" s="85"/>
      <c r="K45" s="57"/>
    </row>
    <row r="46" spans="1:11" s="13" customFormat="1" ht="13.5" customHeight="1" thickBot="1">
      <c r="A46" s="209" t="s">
        <v>161</v>
      </c>
      <c r="B46" s="210"/>
      <c r="C46" s="210"/>
      <c r="D46" s="210"/>
      <c r="E46" s="210"/>
      <c r="F46" s="211"/>
      <c r="G46" s="138">
        <f>1256+36+364</f>
        <v>1656</v>
      </c>
      <c r="H46" s="74"/>
      <c r="I46" s="58">
        <f>5650000+267000+2259000</f>
        <v>8176000</v>
      </c>
      <c r="J46" s="86"/>
      <c r="K46" s="90"/>
    </row>
    <row r="47" spans="1:11" s="89" customFormat="1" ht="17.25" customHeight="1">
      <c r="A47" s="166" t="s">
        <v>81</v>
      </c>
      <c r="B47" s="139" t="s">
        <v>101</v>
      </c>
      <c r="C47" s="120"/>
      <c r="D47" s="120"/>
      <c r="E47" s="120"/>
      <c r="F47" s="120"/>
      <c r="G47" s="50"/>
      <c r="H47" s="120"/>
      <c r="I47" s="121"/>
      <c r="J47" s="124"/>
      <c r="K47" s="123"/>
    </row>
    <row r="48" spans="1:11" s="13" customFormat="1" ht="60">
      <c r="A48" s="167"/>
      <c r="B48" s="47" t="s">
        <v>167</v>
      </c>
      <c r="C48" s="18" t="s">
        <v>75</v>
      </c>
      <c r="D48" s="35" t="s">
        <v>17</v>
      </c>
      <c r="E48" s="37" t="s">
        <v>76</v>
      </c>
      <c r="F48" s="71" t="s">
        <v>141</v>
      </c>
      <c r="G48" s="165" t="s">
        <v>82</v>
      </c>
      <c r="H48" s="165"/>
      <c r="I48" s="165"/>
      <c r="J48" s="17" t="s">
        <v>36</v>
      </c>
      <c r="K48" s="31"/>
    </row>
    <row r="49" spans="1:11" ht="38.25">
      <c r="A49" s="167"/>
      <c r="B49" s="47" t="s">
        <v>167</v>
      </c>
      <c r="C49" s="18" t="s">
        <v>83</v>
      </c>
      <c r="D49" s="39" t="s">
        <v>17</v>
      </c>
      <c r="E49" s="40" t="s">
        <v>84</v>
      </c>
      <c r="F49" s="68" t="s">
        <v>141</v>
      </c>
      <c r="G49" s="165"/>
      <c r="H49" s="165"/>
      <c r="I49" s="165"/>
      <c r="J49" s="17" t="s">
        <v>36</v>
      </c>
      <c r="K49" s="29"/>
    </row>
    <row r="50" spans="1:11" ht="38.25">
      <c r="A50" s="167"/>
      <c r="B50" s="47" t="s">
        <v>167</v>
      </c>
      <c r="C50" s="18" t="s">
        <v>85</v>
      </c>
      <c r="D50" s="34" t="s">
        <v>71</v>
      </c>
      <c r="E50" s="40" t="s">
        <v>86</v>
      </c>
      <c r="F50" s="68" t="s">
        <v>141</v>
      </c>
      <c r="G50" s="165"/>
      <c r="H50" s="165"/>
      <c r="I50" s="165"/>
      <c r="J50" s="17" t="s">
        <v>36</v>
      </c>
      <c r="K50" s="29"/>
    </row>
    <row r="51" spans="1:11" ht="38.25">
      <c r="A51" s="167"/>
      <c r="B51" s="47" t="s">
        <v>167</v>
      </c>
      <c r="C51" s="18" t="s">
        <v>87</v>
      </c>
      <c r="D51" s="34" t="s">
        <v>71</v>
      </c>
      <c r="E51" s="40" t="s">
        <v>88</v>
      </c>
      <c r="F51" s="68" t="s">
        <v>141</v>
      </c>
      <c r="G51" s="165"/>
      <c r="H51" s="165"/>
      <c r="I51" s="165"/>
      <c r="J51" s="17" t="s">
        <v>36</v>
      </c>
      <c r="K51" s="29"/>
    </row>
    <row r="52" spans="1:11" s="51" customFormat="1" ht="15.75" customHeight="1">
      <c r="A52" s="167"/>
      <c r="B52" s="142" t="s">
        <v>102</v>
      </c>
      <c r="C52" s="79"/>
      <c r="D52" s="99"/>
      <c r="E52" s="100"/>
      <c r="F52" s="101"/>
      <c r="G52" s="102"/>
      <c r="H52" s="102"/>
      <c r="I52" s="102"/>
      <c r="J52" s="53"/>
      <c r="K52" s="103"/>
    </row>
    <row r="53" spans="1:11" ht="39" customHeight="1">
      <c r="A53" s="167"/>
      <c r="B53" s="47" t="s">
        <v>167</v>
      </c>
      <c r="C53" s="91" t="s">
        <v>85</v>
      </c>
      <c r="D53" s="34" t="s">
        <v>71</v>
      </c>
      <c r="E53" s="93" t="s">
        <v>86</v>
      </c>
      <c r="F53" s="98" t="s">
        <v>141</v>
      </c>
      <c r="G53" s="174" t="s">
        <v>162</v>
      </c>
      <c r="H53" s="175"/>
      <c r="I53" s="176"/>
      <c r="J53" s="17" t="s">
        <v>36</v>
      </c>
      <c r="K53" s="87"/>
    </row>
    <row r="54" spans="1:11" ht="38.25">
      <c r="A54" s="167"/>
      <c r="B54" s="47" t="s">
        <v>167</v>
      </c>
      <c r="C54" s="34" t="s">
        <v>163</v>
      </c>
      <c r="D54" s="39" t="s">
        <v>71</v>
      </c>
      <c r="E54" s="94" t="s">
        <v>170</v>
      </c>
      <c r="F54" s="98" t="s">
        <v>141</v>
      </c>
      <c r="G54" s="177"/>
      <c r="H54" s="178"/>
      <c r="I54" s="179"/>
      <c r="J54" s="17" t="s">
        <v>36</v>
      </c>
      <c r="K54" s="87"/>
    </row>
    <row r="55" spans="1:11" ht="38.25">
      <c r="A55" s="167"/>
      <c r="B55" s="47" t="s">
        <v>167</v>
      </c>
      <c r="C55" s="34" t="s">
        <v>164</v>
      </c>
      <c r="D55" s="39" t="s">
        <v>71</v>
      </c>
      <c r="E55" s="94" t="s">
        <v>165</v>
      </c>
      <c r="F55" s="98" t="s">
        <v>141</v>
      </c>
      <c r="G55" s="177"/>
      <c r="H55" s="178"/>
      <c r="I55" s="179"/>
      <c r="J55" s="17" t="s">
        <v>36</v>
      </c>
      <c r="K55" s="87"/>
    </row>
    <row r="56" spans="1:11" ht="51">
      <c r="A56" s="167"/>
      <c r="B56" s="47" t="s">
        <v>167</v>
      </c>
      <c r="C56" s="92" t="s">
        <v>83</v>
      </c>
      <c r="D56" s="39" t="s">
        <v>17</v>
      </c>
      <c r="E56" s="93" t="s">
        <v>166</v>
      </c>
      <c r="F56" s="98" t="s">
        <v>141</v>
      </c>
      <c r="G56" s="177"/>
      <c r="H56" s="178"/>
      <c r="I56" s="179"/>
      <c r="J56" s="17" t="s">
        <v>36</v>
      </c>
      <c r="K56" s="87"/>
    </row>
    <row r="57" spans="1:11" ht="38.25">
      <c r="A57" s="167"/>
      <c r="B57" s="47" t="s">
        <v>167</v>
      </c>
      <c r="C57" s="91" t="s">
        <v>85</v>
      </c>
      <c r="D57" s="34" t="s">
        <v>71</v>
      </c>
      <c r="E57" s="93" t="s">
        <v>86</v>
      </c>
      <c r="F57" s="98" t="s">
        <v>141</v>
      </c>
      <c r="G57" s="177"/>
      <c r="H57" s="178"/>
      <c r="I57" s="179"/>
      <c r="J57" s="17" t="s">
        <v>36</v>
      </c>
      <c r="K57" s="87"/>
    </row>
    <row r="58" spans="1:11" ht="38.25">
      <c r="A58" s="167"/>
      <c r="B58" s="47" t="s">
        <v>167</v>
      </c>
      <c r="C58" s="91" t="s">
        <v>87</v>
      </c>
      <c r="D58" s="34" t="s">
        <v>71</v>
      </c>
      <c r="E58" s="93" t="s">
        <v>88</v>
      </c>
      <c r="F58" s="98" t="s">
        <v>141</v>
      </c>
      <c r="G58" s="180"/>
      <c r="H58" s="181"/>
      <c r="I58" s="182"/>
      <c r="J58" s="17" t="s">
        <v>36</v>
      </c>
      <c r="K58" s="87"/>
    </row>
    <row r="59" spans="1:11" ht="13.5" customHeight="1" thickBot="1">
      <c r="A59" s="153" t="s">
        <v>168</v>
      </c>
      <c r="B59" s="154"/>
      <c r="C59" s="154"/>
      <c r="D59" s="154"/>
      <c r="E59" s="154"/>
      <c r="F59" s="155"/>
      <c r="G59" s="138">
        <f>30173</f>
        <v>30173</v>
      </c>
      <c r="H59" s="24"/>
      <c r="I59" s="25">
        <f>19385000</f>
        <v>19385000</v>
      </c>
      <c r="J59" s="59"/>
      <c r="K59" s="57"/>
    </row>
    <row r="60" spans="1:11" ht="13.5" customHeight="1" thickBot="1">
      <c r="A60" s="209" t="s">
        <v>169</v>
      </c>
      <c r="B60" s="210"/>
      <c r="C60" s="210"/>
      <c r="D60" s="210"/>
      <c r="E60" s="210"/>
      <c r="F60" s="211"/>
      <c r="G60" s="138">
        <f>13319+2650</f>
        <v>15969</v>
      </c>
      <c r="H60" s="24"/>
      <c r="I60" s="58">
        <f>9662000+1319000</f>
        <v>10981000</v>
      </c>
      <c r="J60" s="60"/>
      <c r="K60" s="90"/>
    </row>
    <row r="61" spans="1:11" s="54" customFormat="1" ht="15.75" customHeight="1">
      <c r="A61" s="166" t="s">
        <v>89</v>
      </c>
      <c r="B61" s="143" t="s">
        <v>101</v>
      </c>
      <c r="C61" s="125"/>
      <c r="D61" s="125"/>
      <c r="E61" s="125"/>
      <c r="F61" s="126"/>
      <c r="G61" s="56"/>
      <c r="H61" s="125"/>
      <c r="I61" s="127"/>
      <c r="J61" s="128"/>
      <c r="K61" s="129"/>
    </row>
    <row r="62" spans="1:11" ht="33.75">
      <c r="A62" s="167"/>
      <c r="B62" s="193" t="s">
        <v>90</v>
      </c>
      <c r="C62" s="170" t="s">
        <v>91</v>
      </c>
      <c r="D62" s="168" t="s">
        <v>92</v>
      </c>
      <c r="E62" s="169" t="s">
        <v>93</v>
      </c>
      <c r="F62" s="61" t="s">
        <v>147</v>
      </c>
      <c r="G62" s="16">
        <v>3085000</v>
      </c>
      <c r="H62" s="16" t="s">
        <v>35</v>
      </c>
      <c r="I62" s="16">
        <v>3085000</v>
      </c>
      <c r="J62" s="17" t="s">
        <v>26</v>
      </c>
      <c r="K62" s="95" t="s">
        <v>94</v>
      </c>
    </row>
    <row r="63" spans="1:11" ht="33.75">
      <c r="A63" s="167"/>
      <c r="B63" s="193"/>
      <c r="C63" s="170"/>
      <c r="D63" s="168"/>
      <c r="E63" s="169"/>
      <c r="F63" s="61" t="s">
        <v>147</v>
      </c>
      <c r="G63" s="16">
        <v>3850000</v>
      </c>
      <c r="H63" s="16" t="s">
        <v>35</v>
      </c>
      <c r="I63" s="16">
        <v>3850000</v>
      </c>
      <c r="J63" s="17" t="s">
        <v>26</v>
      </c>
      <c r="K63" s="95" t="s">
        <v>95</v>
      </c>
    </row>
    <row r="64" spans="1:11" ht="33.75">
      <c r="A64" s="167"/>
      <c r="B64" s="193" t="s">
        <v>90</v>
      </c>
      <c r="C64" s="170" t="s">
        <v>96</v>
      </c>
      <c r="D64" s="168" t="s">
        <v>97</v>
      </c>
      <c r="E64" s="169" t="s">
        <v>98</v>
      </c>
      <c r="F64" s="61" t="s">
        <v>147</v>
      </c>
      <c r="G64" s="16">
        <v>1515000</v>
      </c>
      <c r="H64" s="16" t="s">
        <v>35</v>
      </c>
      <c r="I64" s="16">
        <v>1515000</v>
      </c>
      <c r="J64" s="17" t="s">
        <v>26</v>
      </c>
      <c r="K64" s="95" t="s">
        <v>94</v>
      </c>
    </row>
    <row r="65" spans="1:11" ht="33.75">
      <c r="A65" s="167"/>
      <c r="B65" s="193"/>
      <c r="C65" s="170"/>
      <c r="D65" s="168"/>
      <c r="E65" s="169"/>
      <c r="F65" s="61" t="s">
        <v>147</v>
      </c>
      <c r="G65" s="16">
        <v>2750000</v>
      </c>
      <c r="H65" s="16" t="s">
        <v>35</v>
      </c>
      <c r="I65" s="16">
        <v>2750000</v>
      </c>
      <c r="J65" s="17" t="s">
        <v>26</v>
      </c>
      <c r="K65" s="95" t="s">
        <v>95</v>
      </c>
    </row>
    <row r="66" spans="1:11" ht="38.25">
      <c r="A66" s="167"/>
      <c r="B66" s="4" t="s">
        <v>90</v>
      </c>
      <c r="C66" s="18" t="s">
        <v>99</v>
      </c>
      <c r="D66" s="3" t="s">
        <v>17</v>
      </c>
      <c r="E66" s="19" t="s">
        <v>100</v>
      </c>
      <c r="F66" s="61" t="s">
        <v>147</v>
      </c>
      <c r="G66" s="16">
        <v>3000000</v>
      </c>
      <c r="H66" s="16" t="s">
        <v>35</v>
      </c>
      <c r="I66" s="16">
        <v>3000000</v>
      </c>
      <c r="J66" s="17" t="s">
        <v>26</v>
      </c>
      <c r="K66" s="95" t="s">
        <v>95</v>
      </c>
    </row>
    <row r="67" spans="1:11" ht="38.25">
      <c r="A67" s="167"/>
      <c r="B67" s="4" t="s">
        <v>121</v>
      </c>
      <c r="C67" s="18" t="s">
        <v>122</v>
      </c>
      <c r="D67" s="3" t="s">
        <v>71</v>
      </c>
      <c r="E67" s="19" t="s">
        <v>123</v>
      </c>
      <c r="F67" s="61" t="s">
        <v>147</v>
      </c>
      <c r="G67" s="16">
        <v>1500000</v>
      </c>
      <c r="H67" s="16" t="s">
        <v>35</v>
      </c>
      <c r="I67" s="16">
        <v>1500000</v>
      </c>
      <c r="J67" s="17" t="s">
        <v>26</v>
      </c>
      <c r="K67" s="95" t="s">
        <v>95</v>
      </c>
    </row>
    <row r="68" spans="1:11" s="51" customFormat="1" ht="17.25" customHeight="1">
      <c r="A68" s="167"/>
      <c r="B68" s="140" t="s">
        <v>102</v>
      </c>
      <c r="C68" s="114"/>
      <c r="D68" s="8"/>
      <c r="E68" s="115"/>
      <c r="F68" s="116"/>
      <c r="G68" s="117"/>
      <c r="H68" s="118"/>
      <c r="I68" s="117"/>
      <c r="J68" s="53"/>
      <c r="K68" s="119"/>
    </row>
    <row r="69" spans="1:11" ht="38.25">
      <c r="A69" s="167"/>
      <c r="B69" s="45" t="s">
        <v>90</v>
      </c>
      <c r="C69" s="18" t="s">
        <v>124</v>
      </c>
      <c r="D69" s="3" t="s">
        <v>104</v>
      </c>
      <c r="E69" s="19" t="s">
        <v>125</v>
      </c>
      <c r="F69" s="63" t="s">
        <v>147</v>
      </c>
      <c r="G69" s="156" t="s">
        <v>145</v>
      </c>
      <c r="H69" s="157"/>
      <c r="I69" s="158"/>
      <c r="J69" s="17" t="s">
        <v>26</v>
      </c>
      <c r="K69" s="95"/>
    </row>
    <row r="70" spans="1:11" ht="48">
      <c r="A70" s="167"/>
      <c r="B70" s="45" t="s">
        <v>90</v>
      </c>
      <c r="C70" s="18" t="s">
        <v>126</v>
      </c>
      <c r="D70" s="3" t="s">
        <v>104</v>
      </c>
      <c r="E70" s="19" t="s">
        <v>127</v>
      </c>
      <c r="F70" s="61" t="s">
        <v>147</v>
      </c>
      <c r="G70" s="159"/>
      <c r="H70" s="160"/>
      <c r="I70" s="161"/>
      <c r="J70" s="17" t="s">
        <v>26</v>
      </c>
      <c r="K70" s="95"/>
    </row>
    <row r="71" spans="1:11" ht="60">
      <c r="A71" s="167"/>
      <c r="B71" s="4" t="s">
        <v>90</v>
      </c>
      <c r="C71" s="18" t="s">
        <v>96</v>
      </c>
      <c r="D71" s="3" t="s">
        <v>97</v>
      </c>
      <c r="E71" s="19" t="s">
        <v>98</v>
      </c>
      <c r="F71" s="61" t="s">
        <v>147</v>
      </c>
      <c r="G71" s="159"/>
      <c r="H71" s="160"/>
      <c r="I71" s="161"/>
      <c r="J71" s="17" t="s">
        <v>26</v>
      </c>
      <c r="K71" s="95"/>
    </row>
    <row r="72" spans="1:11" ht="38.25">
      <c r="A72" s="167"/>
      <c r="B72" s="4" t="s">
        <v>121</v>
      </c>
      <c r="C72" s="18" t="s">
        <v>122</v>
      </c>
      <c r="D72" s="3" t="s">
        <v>71</v>
      </c>
      <c r="E72" s="19" t="s">
        <v>123</v>
      </c>
      <c r="F72" s="61" t="s">
        <v>147</v>
      </c>
      <c r="G72" s="159"/>
      <c r="H72" s="160"/>
      <c r="I72" s="161"/>
      <c r="J72" s="17" t="s">
        <v>26</v>
      </c>
      <c r="K72" s="95"/>
    </row>
    <row r="73" spans="1:11" ht="38.25">
      <c r="A73" s="167"/>
      <c r="B73" s="4" t="s">
        <v>129</v>
      </c>
      <c r="C73" s="18" t="s">
        <v>128</v>
      </c>
      <c r="D73" s="3" t="s">
        <v>71</v>
      </c>
      <c r="E73" s="19" t="s">
        <v>130</v>
      </c>
      <c r="F73" s="64" t="s">
        <v>147</v>
      </c>
      <c r="G73" s="159"/>
      <c r="H73" s="160"/>
      <c r="I73" s="161"/>
      <c r="J73" s="17" t="s">
        <v>19</v>
      </c>
      <c r="K73" s="95"/>
    </row>
    <row r="74" spans="1:11" ht="48">
      <c r="A74" s="167"/>
      <c r="B74" s="4" t="s">
        <v>131</v>
      </c>
      <c r="C74" s="18" t="s">
        <v>132</v>
      </c>
      <c r="D74" s="3" t="s">
        <v>71</v>
      </c>
      <c r="E74" s="19" t="s">
        <v>133</v>
      </c>
      <c r="F74" s="61" t="s">
        <v>148</v>
      </c>
      <c r="G74" s="42">
        <v>25000</v>
      </c>
      <c r="H74" s="42">
        <v>6.9</v>
      </c>
      <c r="I74" s="42">
        <f>G74*H74</f>
        <v>172500</v>
      </c>
      <c r="J74" s="17" t="s">
        <v>26</v>
      </c>
      <c r="K74" s="95"/>
    </row>
    <row r="75" spans="1:11" ht="38.25">
      <c r="A75" s="167"/>
      <c r="B75" s="4" t="s">
        <v>129</v>
      </c>
      <c r="C75" s="18" t="s">
        <v>134</v>
      </c>
      <c r="D75" s="3" t="s">
        <v>110</v>
      </c>
      <c r="E75" s="19" t="s">
        <v>135</v>
      </c>
      <c r="F75" s="61" t="s">
        <v>147</v>
      </c>
      <c r="G75" s="159" t="s">
        <v>144</v>
      </c>
      <c r="H75" s="160"/>
      <c r="I75" s="161"/>
      <c r="J75" s="17" t="s">
        <v>26</v>
      </c>
      <c r="K75" s="95"/>
    </row>
    <row r="76" spans="1:11" ht="38.25">
      <c r="A76" s="167"/>
      <c r="B76" s="4" t="s">
        <v>129</v>
      </c>
      <c r="C76" s="18" t="s">
        <v>136</v>
      </c>
      <c r="D76" s="3" t="s">
        <v>110</v>
      </c>
      <c r="E76" s="19" t="s">
        <v>159</v>
      </c>
      <c r="F76" s="65" t="s">
        <v>147</v>
      </c>
      <c r="G76" s="162"/>
      <c r="H76" s="163"/>
      <c r="I76" s="164"/>
      <c r="J76" s="17" t="s">
        <v>26</v>
      </c>
      <c r="K76" s="95"/>
    </row>
    <row r="77" spans="1:11" ht="13.5" thickBot="1">
      <c r="A77" s="153" t="s">
        <v>120</v>
      </c>
      <c r="B77" s="154"/>
      <c r="C77" s="154"/>
      <c r="D77" s="154"/>
      <c r="E77" s="154"/>
      <c r="F77" s="154"/>
      <c r="G77" s="154"/>
      <c r="H77" s="155"/>
      <c r="I77" s="25">
        <f>SUM(I62:I67)</f>
        <v>15700000</v>
      </c>
      <c r="J77" s="59"/>
      <c r="K77" s="57"/>
    </row>
    <row r="78" spans="1:11" ht="13.5" thickBot="1">
      <c r="A78" s="153" t="s">
        <v>137</v>
      </c>
      <c r="B78" s="154"/>
      <c r="C78" s="154"/>
      <c r="D78" s="154"/>
      <c r="E78" s="154"/>
      <c r="F78" s="154"/>
      <c r="G78" s="154"/>
      <c r="H78" s="155"/>
      <c r="I78" s="58">
        <f>3981000+172500+2258000</f>
        <v>6411500</v>
      </c>
      <c r="J78" s="60"/>
      <c r="K78" s="57"/>
    </row>
    <row r="79" spans="1:11" s="51" customFormat="1" ht="12.75">
      <c r="A79" s="130"/>
      <c r="B79" s="50"/>
      <c r="C79" s="50"/>
      <c r="D79" s="50"/>
      <c r="E79" s="50"/>
      <c r="F79" s="50"/>
      <c r="G79" s="50"/>
      <c r="H79" s="50"/>
      <c r="I79" s="52"/>
      <c r="J79" s="53"/>
      <c r="K79" s="88"/>
    </row>
    <row r="80" spans="1:11" ht="13.5" thickBot="1">
      <c r="A80" s="132" t="s">
        <v>174</v>
      </c>
      <c r="B80" s="133"/>
      <c r="C80" s="134"/>
      <c r="D80" s="135"/>
      <c r="E80" s="135"/>
      <c r="F80" s="133"/>
      <c r="G80" s="136"/>
      <c r="H80" s="136"/>
      <c r="I80" s="136"/>
      <c r="J80" s="133"/>
      <c r="K80" s="137"/>
    </row>
    <row r="90" ht="12.75">
      <c r="D90" s="41"/>
    </row>
    <row r="91" ht="12.75">
      <c r="D91" s="41"/>
    </row>
  </sheetData>
  <mergeCells count="44">
    <mergeCell ref="B62:B63"/>
    <mergeCell ref="C62:C63"/>
    <mergeCell ref="A45:F45"/>
    <mergeCell ref="A46:F46"/>
    <mergeCell ref="A59:F59"/>
    <mergeCell ref="A60:F60"/>
    <mergeCell ref="G48:I51"/>
    <mergeCell ref="K6:K7"/>
    <mergeCell ref="K9:K10"/>
    <mergeCell ref="A21:H21"/>
    <mergeCell ref="E9:E10"/>
    <mergeCell ref="K3:K4"/>
    <mergeCell ref="A1:K1"/>
    <mergeCell ref="J3:J4"/>
    <mergeCell ref="E3:E4"/>
    <mergeCell ref="D3:D4"/>
    <mergeCell ref="B3:B4"/>
    <mergeCell ref="F3:I3"/>
    <mergeCell ref="C3:C4"/>
    <mergeCell ref="A3:A4"/>
    <mergeCell ref="G16:I19"/>
    <mergeCell ref="A22:H22"/>
    <mergeCell ref="D62:D63"/>
    <mergeCell ref="G53:I58"/>
    <mergeCell ref="A61:A76"/>
    <mergeCell ref="B64:B65"/>
    <mergeCell ref="C64:C65"/>
    <mergeCell ref="A5:A20"/>
    <mergeCell ref="C6:C7"/>
    <mergeCell ref="E62:E63"/>
    <mergeCell ref="D6:D7"/>
    <mergeCell ref="E6:E7"/>
    <mergeCell ref="C9:C10"/>
    <mergeCell ref="D9:D10"/>
    <mergeCell ref="A78:H78"/>
    <mergeCell ref="G69:I73"/>
    <mergeCell ref="G75:I76"/>
    <mergeCell ref="G37:I44"/>
    <mergeCell ref="A23:A44"/>
    <mergeCell ref="A47:A58"/>
    <mergeCell ref="D64:D65"/>
    <mergeCell ref="A77:H77"/>
    <mergeCell ref="E64:E65"/>
    <mergeCell ref="G25:I35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landscape" paperSize="9" scale="79" r:id="rId1"/>
  <rowBreaks count="3" manualBreakCount="3">
    <brk id="22" max="10" man="1"/>
    <brk id="46" max="10" man="1"/>
    <brk id="6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91"/>
  <sheetViews>
    <sheetView tabSelected="1" view="pageBreakPreview" zoomScale="65" zoomScaleSheetLayoutView="65" workbookViewId="0" topLeftCell="A1">
      <pane ySplit="4" topLeftCell="BM5" activePane="bottomLeft" state="frozen"/>
      <selection pane="topLeft" activeCell="A1" sqref="A1"/>
      <selection pane="bottomLeft" activeCell="E8" sqref="E8"/>
    </sheetView>
  </sheetViews>
  <sheetFormatPr defaultColWidth="9.00390625" defaultRowHeight="12.75"/>
  <cols>
    <col min="1" max="1" width="6.00390625" style="1" customWidth="1"/>
    <col min="2" max="2" width="65.625" style="1" customWidth="1"/>
    <col min="3" max="14" width="11.875" style="1" customWidth="1"/>
    <col min="15" max="16384" width="9.125" style="1" customWidth="1"/>
  </cols>
  <sheetData>
    <row r="1" spans="1:20" ht="34.5" customHeight="1">
      <c r="A1" s="241" t="s">
        <v>184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152"/>
      <c r="P1" s="152"/>
      <c r="Q1" s="152"/>
      <c r="R1" s="152"/>
      <c r="S1" s="152"/>
      <c r="T1" s="152"/>
    </row>
    <row r="2" s="6" customFormat="1" ht="9" customHeight="1" thickBot="1"/>
    <row r="3" spans="1:14" s="215" customFormat="1" ht="25.5" customHeight="1">
      <c r="A3" s="220" t="s">
        <v>3</v>
      </c>
      <c r="B3" s="230" t="s">
        <v>177</v>
      </c>
      <c r="C3" s="220" t="s">
        <v>182</v>
      </c>
      <c r="D3" s="213"/>
      <c r="E3" s="214"/>
      <c r="F3" s="221"/>
      <c r="G3" s="220" t="s">
        <v>183</v>
      </c>
      <c r="H3" s="214"/>
      <c r="I3" s="214"/>
      <c r="J3" s="221"/>
      <c r="K3" s="220" t="s">
        <v>185</v>
      </c>
      <c r="L3" s="214"/>
      <c r="M3" s="214"/>
      <c r="N3" s="221"/>
    </row>
    <row r="4" spans="1:14" s="215" customFormat="1" ht="27.75" customHeight="1">
      <c r="A4" s="222"/>
      <c r="B4" s="231"/>
      <c r="C4" s="235" t="s">
        <v>0</v>
      </c>
      <c r="D4" s="218" t="s">
        <v>1</v>
      </c>
      <c r="E4" s="218" t="s">
        <v>2</v>
      </c>
      <c r="F4" s="223" t="s">
        <v>178</v>
      </c>
      <c r="G4" s="235" t="s">
        <v>0</v>
      </c>
      <c r="H4" s="218" t="s">
        <v>1</v>
      </c>
      <c r="I4" s="218" t="s">
        <v>2</v>
      </c>
      <c r="J4" s="223" t="s">
        <v>178</v>
      </c>
      <c r="K4" s="235" t="s">
        <v>0</v>
      </c>
      <c r="L4" s="218" t="s">
        <v>1</v>
      </c>
      <c r="M4" s="218" t="s">
        <v>2</v>
      </c>
      <c r="N4" s="223" t="s">
        <v>178</v>
      </c>
    </row>
    <row r="5" spans="1:14" ht="30">
      <c r="A5" s="224">
        <v>1</v>
      </c>
      <c r="B5" s="232" t="s">
        <v>175</v>
      </c>
      <c r="C5" s="236"/>
      <c r="D5" s="217"/>
      <c r="E5" s="219"/>
      <c r="F5" s="225"/>
      <c r="G5" s="224"/>
      <c r="H5" s="219"/>
      <c r="I5" s="219"/>
      <c r="J5" s="225"/>
      <c r="K5" s="224"/>
      <c r="L5" s="219"/>
      <c r="M5" s="219"/>
      <c r="N5" s="225"/>
    </row>
    <row r="6" spans="1:14" ht="33.75" customHeight="1">
      <c r="A6" s="224">
        <v>2</v>
      </c>
      <c r="B6" s="232" t="s">
        <v>176</v>
      </c>
      <c r="C6" s="237"/>
      <c r="D6" s="216"/>
      <c r="E6" s="216"/>
      <c r="F6" s="238"/>
      <c r="G6" s="236"/>
      <c r="H6" s="216"/>
      <c r="I6" s="216"/>
      <c r="J6" s="226"/>
      <c r="K6" s="237"/>
      <c r="L6" s="216"/>
      <c r="M6" s="216"/>
      <c r="N6" s="226"/>
    </row>
    <row r="7" spans="1:14" ht="34.5" customHeight="1">
      <c r="A7" s="224">
        <v>3</v>
      </c>
      <c r="B7" s="232" t="s">
        <v>179</v>
      </c>
      <c r="C7" s="237"/>
      <c r="D7" s="217"/>
      <c r="E7" s="217"/>
      <c r="F7" s="238"/>
      <c r="G7" s="236"/>
      <c r="H7" s="217"/>
      <c r="I7" s="216"/>
      <c r="J7" s="226"/>
      <c r="K7" s="237"/>
      <c r="L7" s="216"/>
      <c r="M7" s="216"/>
      <c r="N7" s="226"/>
    </row>
    <row r="8" spans="1:14" ht="68.25" customHeight="1">
      <c r="A8" s="224">
        <v>4</v>
      </c>
      <c r="B8" s="233" t="s">
        <v>189</v>
      </c>
      <c r="C8" s="237"/>
      <c r="D8" s="217"/>
      <c r="E8" s="217"/>
      <c r="F8" s="238"/>
      <c r="G8" s="236"/>
      <c r="H8" s="217"/>
      <c r="I8" s="216"/>
      <c r="J8" s="226"/>
      <c r="K8" s="237"/>
      <c r="L8" s="216"/>
      <c r="M8" s="216"/>
      <c r="N8" s="226"/>
    </row>
    <row r="9" spans="1:14" ht="93.75" customHeight="1">
      <c r="A9" s="224">
        <v>5</v>
      </c>
      <c r="B9" s="233" t="s">
        <v>188</v>
      </c>
      <c r="C9" s="237"/>
      <c r="D9" s="217"/>
      <c r="E9" s="217"/>
      <c r="F9" s="226"/>
      <c r="G9" s="237"/>
      <c r="H9" s="216"/>
      <c r="I9" s="216"/>
      <c r="J9" s="226"/>
      <c r="K9" s="237"/>
      <c r="L9" s="216"/>
      <c r="M9" s="216"/>
      <c r="N9" s="226"/>
    </row>
    <row r="10" spans="1:14" ht="33" customHeight="1">
      <c r="A10" s="224">
        <v>6</v>
      </c>
      <c r="B10" s="233" t="s">
        <v>190</v>
      </c>
      <c r="C10" s="237"/>
      <c r="D10" s="216"/>
      <c r="E10" s="216"/>
      <c r="F10" s="226"/>
      <c r="G10" s="236"/>
      <c r="H10" s="217"/>
      <c r="I10" s="216"/>
      <c r="J10" s="226"/>
      <c r="K10" s="237"/>
      <c r="L10" s="216"/>
      <c r="M10" s="216"/>
      <c r="N10" s="226"/>
    </row>
    <row r="11" spans="1:14" ht="38.25" customHeight="1">
      <c r="A11" s="224">
        <v>7</v>
      </c>
      <c r="B11" s="233" t="s">
        <v>180</v>
      </c>
      <c r="C11" s="236"/>
      <c r="D11" s="217"/>
      <c r="E11" s="216"/>
      <c r="F11" s="226"/>
      <c r="G11" s="237"/>
      <c r="H11" s="216"/>
      <c r="I11" s="216"/>
      <c r="J11" s="226"/>
      <c r="K11" s="237"/>
      <c r="L11" s="216"/>
      <c r="M11" s="216"/>
      <c r="N11" s="226"/>
    </row>
    <row r="12" spans="1:14" ht="24" customHeight="1">
      <c r="A12" s="224">
        <v>8</v>
      </c>
      <c r="B12" s="233" t="s">
        <v>181</v>
      </c>
      <c r="C12" s="237"/>
      <c r="D12" s="216"/>
      <c r="E12" s="217"/>
      <c r="F12" s="238"/>
      <c r="G12" s="236"/>
      <c r="H12" s="217"/>
      <c r="I12" s="217"/>
      <c r="J12" s="226"/>
      <c r="K12" s="237"/>
      <c r="L12" s="216"/>
      <c r="M12" s="216"/>
      <c r="N12" s="226"/>
    </row>
    <row r="13" spans="1:14" ht="39" customHeight="1">
      <c r="A13" s="224">
        <v>9</v>
      </c>
      <c r="B13" s="232" t="s">
        <v>186</v>
      </c>
      <c r="C13" s="237"/>
      <c r="D13" s="216"/>
      <c r="E13" s="216"/>
      <c r="F13" s="226"/>
      <c r="G13" s="237"/>
      <c r="H13" s="216"/>
      <c r="I13" s="216"/>
      <c r="J13" s="238"/>
      <c r="K13" s="237"/>
      <c r="L13" s="216"/>
      <c r="M13" s="216"/>
      <c r="N13" s="226"/>
    </row>
    <row r="14" spans="1:14" ht="129" customHeight="1" thickBot="1">
      <c r="A14" s="227">
        <v>10</v>
      </c>
      <c r="B14" s="234" t="s">
        <v>187</v>
      </c>
      <c r="C14" s="239"/>
      <c r="D14" s="228"/>
      <c r="E14" s="228"/>
      <c r="F14" s="229"/>
      <c r="G14" s="239"/>
      <c r="H14" s="228"/>
      <c r="I14" s="228"/>
      <c r="J14" s="229"/>
      <c r="K14" s="240"/>
      <c r="L14" s="228"/>
      <c r="M14" s="228"/>
      <c r="N14" s="229"/>
    </row>
    <row r="15" spans="2:14" ht="12.75">
      <c r="B15" s="5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</row>
    <row r="16" spans="2:14" ht="12.75">
      <c r="B16" s="5"/>
      <c r="K16" s="212"/>
      <c r="L16" s="212"/>
      <c r="M16" s="212"/>
      <c r="N16" s="212"/>
    </row>
    <row r="17" spans="2:14" ht="12.75">
      <c r="B17" s="5"/>
      <c r="K17" s="212"/>
      <c r="L17" s="212"/>
      <c r="M17" s="212"/>
      <c r="N17" s="212"/>
    </row>
    <row r="18" spans="2:14" ht="12.75">
      <c r="B18" s="5"/>
      <c r="K18" s="212"/>
      <c r="L18" s="212"/>
      <c r="M18" s="212"/>
      <c r="N18" s="212"/>
    </row>
    <row r="19" spans="2:14" ht="12.75">
      <c r="B19" s="5"/>
      <c r="K19" s="212"/>
      <c r="L19" s="212"/>
      <c r="M19" s="212"/>
      <c r="N19" s="212"/>
    </row>
    <row r="20" spans="2:14" ht="12.75">
      <c r="B20" s="5"/>
      <c r="K20" s="212"/>
      <c r="L20" s="212"/>
      <c r="M20" s="212"/>
      <c r="N20" s="212"/>
    </row>
    <row r="21" ht="12.75">
      <c r="B21" s="5"/>
    </row>
    <row r="22" ht="12.75">
      <c r="B22" s="5"/>
    </row>
    <row r="23" ht="12.75">
      <c r="B23" s="5"/>
    </row>
    <row r="24" ht="12.75">
      <c r="B24" s="5"/>
    </row>
    <row r="25" ht="12.75">
      <c r="B25" s="5"/>
    </row>
    <row r="26" ht="12.75">
      <c r="B26" s="5"/>
    </row>
    <row r="27" ht="12.75">
      <c r="B27" s="5"/>
    </row>
    <row r="28" ht="12.75">
      <c r="B28" s="5"/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ht="12.75">
      <c r="B35" s="5"/>
    </row>
    <row r="36" ht="12.75">
      <c r="B36" s="5"/>
    </row>
    <row r="37" ht="12.75">
      <c r="B37" s="5"/>
    </row>
    <row r="38" ht="12.75">
      <c r="B38" s="5"/>
    </row>
    <row r="39" ht="12.75">
      <c r="B39" s="5"/>
    </row>
    <row r="40" ht="12.75">
      <c r="B40" s="5"/>
    </row>
    <row r="41" ht="12.75">
      <c r="B41" s="5"/>
    </row>
    <row r="42" ht="12.75">
      <c r="B42" s="5"/>
    </row>
    <row r="43" ht="12.75">
      <c r="B43" s="5"/>
    </row>
    <row r="44" ht="12.75">
      <c r="B44" s="5"/>
    </row>
    <row r="45" ht="12.75">
      <c r="B45" s="5"/>
    </row>
    <row r="46" ht="12.75">
      <c r="B46" s="5"/>
    </row>
    <row r="47" ht="12.75">
      <c r="B47" s="5"/>
    </row>
    <row r="48" ht="12.75">
      <c r="B48" s="5"/>
    </row>
    <row r="49" ht="12.75">
      <c r="B49" s="5"/>
    </row>
    <row r="50" ht="12.75">
      <c r="B50" s="5"/>
    </row>
    <row r="51" ht="12.75">
      <c r="B51" s="5"/>
    </row>
    <row r="52" ht="12.75">
      <c r="B52" s="5"/>
    </row>
    <row r="53" ht="12.75">
      <c r="B53" s="5"/>
    </row>
    <row r="54" ht="12.75">
      <c r="B54" s="5"/>
    </row>
    <row r="55" ht="12.75">
      <c r="B55" s="5"/>
    </row>
    <row r="56" ht="12.75">
      <c r="B56" s="5"/>
    </row>
    <row r="57" ht="12.75">
      <c r="B57" s="5"/>
    </row>
    <row r="58" ht="12.75">
      <c r="B58" s="5"/>
    </row>
    <row r="59" ht="12.75">
      <c r="B59" s="5"/>
    </row>
    <row r="60" ht="12.75">
      <c r="B60" s="5"/>
    </row>
    <row r="61" ht="12.75">
      <c r="B61" s="5"/>
    </row>
    <row r="62" ht="12.75">
      <c r="B62" s="5"/>
    </row>
    <row r="63" ht="12.75">
      <c r="B63" s="5"/>
    </row>
    <row r="64" ht="12.75">
      <c r="B64" s="5"/>
    </row>
    <row r="65" ht="12.75">
      <c r="B65" s="5"/>
    </row>
    <row r="66" ht="12.75">
      <c r="B66" s="5"/>
    </row>
    <row r="67" ht="12.75">
      <c r="B67" s="5"/>
    </row>
    <row r="68" ht="12.75">
      <c r="B68" s="5"/>
    </row>
    <row r="69" ht="12.75">
      <c r="B69" s="5"/>
    </row>
    <row r="70" ht="12.75">
      <c r="B70" s="5"/>
    </row>
    <row r="71" ht="12.75">
      <c r="B71" s="5"/>
    </row>
    <row r="72" ht="12.75">
      <c r="B72" s="5"/>
    </row>
    <row r="73" ht="12.75">
      <c r="B73" s="5"/>
    </row>
    <row r="74" ht="12.75">
      <c r="B74" s="5"/>
    </row>
    <row r="75" ht="12.75">
      <c r="B75" s="5"/>
    </row>
    <row r="76" ht="12.75">
      <c r="B76" s="5"/>
    </row>
    <row r="77" ht="12.75">
      <c r="B77" s="5"/>
    </row>
    <row r="78" ht="12.75">
      <c r="B78" s="5"/>
    </row>
    <row r="79" ht="12.75">
      <c r="B79" s="5"/>
    </row>
    <row r="80" ht="12.75">
      <c r="B80" s="5"/>
    </row>
    <row r="81" ht="12.75">
      <c r="B81" s="5"/>
    </row>
    <row r="82" ht="12.75">
      <c r="B82" s="5"/>
    </row>
    <row r="83" ht="12.75">
      <c r="B83" s="5"/>
    </row>
    <row r="84" ht="12.75">
      <c r="B84" s="5"/>
    </row>
    <row r="85" ht="12.75">
      <c r="B85" s="5"/>
    </row>
    <row r="86" ht="12.75">
      <c r="B86" s="5"/>
    </row>
    <row r="87" ht="12.75">
      <c r="B87" s="5"/>
    </row>
    <row r="88" ht="12.75">
      <c r="B88" s="5"/>
    </row>
    <row r="89" ht="12.75">
      <c r="B89" s="5"/>
    </row>
    <row r="90" ht="12.75">
      <c r="B90" s="5"/>
    </row>
    <row r="91" ht="12.75">
      <c r="B91" s="5"/>
    </row>
  </sheetData>
  <mergeCells count="6">
    <mergeCell ref="K3:N3"/>
    <mergeCell ref="A1:N1"/>
    <mergeCell ref="A3:A4"/>
    <mergeCell ref="C3:F3"/>
    <mergeCell ref="B3:B4"/>
    <mergeCell ref="G3:J3"/>
  </mergeCells>
  <printOptions horizontalCentered="1"/>
  <pageMargins left="0.1968503937007874" right="0.1968503937007874" top="0.3937007874015748" bottom="0.3937007874015748" header="0" footer="0"/>
  <pageSetup fitToHeight="2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TDRHP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Сергей</cp:lastModifiedBy>
  <cp:lastPrinted>2005-01-28T09:09:01Z</cp:lastPrinted>
  <dcterms:created xsi:type="dcterms:W3CDTF">2004-12-27T15:05:43Z</dcterms:created>
  <dcterms:modified xsi:type="dcterms:W3CDTF">2005-04-04T08:47:28Z</dcterms:modified>
  <cp:category/>
  <cp:version/>
  <cp:contentType/>
  <cp:contentStatus/>
</cp:coreProperties>
</file>